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40" activeTab="2"/>
  </bookViews>
  <sheets>
    <sheet name="Лист1  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<sst xmlns="http://schemas.openxmlformats.org/spreadsheetml/2006/main" count="492" uniqueCount="325">
  <si>
    <t>Наименование показателя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</si>
  <si>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</si>
  <si>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</si>
  <si>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</si>
  <si>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</si>
  <si>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</si>
  <si>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</si>
  <si>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Земельный налог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</si>
  <si>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</si>
  <si>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</si>
  <si>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Источники финансирования дефицита бюджета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</si>
  <si>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</si>
  <si>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</si>
  <si>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</si>
  <si>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</si>
  <si>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</si>
  <si>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</si>
  <si>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</si>
  <si>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</si>
  <si>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</si>
  <si>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</si>
  <si>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</si>
  <si>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</si>
  <si>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</si>
  <si>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</si>
  <si>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</si>
  <si>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</si>
  <si>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</si>
  <si>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</si>
  <si>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</si>
  <si>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</si>
  <si>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</si>
  <si>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</si>
  <si>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</si>
  <si>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</si>
  <si>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</si>
  <si>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</si>
  <si>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</si>
  <si>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</si>
  <si>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Главный бухгалтер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</si>
  <si>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</si>
  <si>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</si>
  <si>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</si>
  <si>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</si>
  <si>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</si>
  <si>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</si>
  <si>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</si>
  <si>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</si>
  <si>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</si>
  <si>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</si>
  <si>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Форма по ОКУД</t>
  </si>
  <si>
    <t xml:space="preserve">             по ОКАТО</t>
  </si>
  <si>
    <t>Периодичность: месячная</t>
  </si>
  <si>
    <t>-</t>
  </si>
  <si>
    <t>520</t>
  </si>
  <si>
    <t>Х</t>
  </si>
  <si>
    <t>620</t>
  </si>
  <si>
    <t>из них:</t>
  </si>
  <si>
    <t>010</t>
  </si>
  <si>
    <t>04227479</t>
  </si>
  <si>
    <t>951</t>
  </si>
  <si>
    <t>60254845000</t>
  </si>
  <si>
    <t>Результиат исполнения Бюджета                                            (дефицит/профицит)</t>
  </si>
  <si>
    <t xml:space="preserve">Изменение остатков средств </t>
  </si>
  <si>
    <t xml:space="preserve">Увеличение остатков средств </t>
  </si>
  <si>
    <t xml:space="preserve">Увеличение прочих остатков средств </t>
  </si>
  <si>
    <t xml:space="preserve">Увеличение прочих остатков денежных средств  </t>
  </si>
  <si>
    <t xml:space="preserve">Уменьшение остатков средств </t>
  </si>
  <si>
    <t>Уменьшение прочих остатков средств</t>
  </si>
  <si>
    <t xml:space="preserve">Уменьшение прочих остатков денежных средств  </t>
  </si>
  <si>
    <t>Код стро-ки</t>
  </si>
  <si>
    <t>Код дохода                                         по бюджетной    классификации</t>
  </si>
  <si>
    <t>4</t>
  </si>
  <si>
    <t>Неисполненные назначения</t>
  </si>
  <si>
    <t xml:space="preserve">ОТЧЕТ ОБ ИСПОЛНЕНИИ  БЮДЖЕТА  </t>
  </si>
  <si>
    <t>0503117</t>
  </si>
  <si>
    <t>Глава по БК</t>
  </si>
  <si>
    <t>Наименование</t>
  </si>
  <si>
    <t>Доходы бюджета - всего</t>
  </si>
  <si>
    <t>в том числе:                                                                           НАЛОГОВЫЕ И НЕНАЛОГОВЫЕ ДОХОДЫ</t>
  </si>
  <si>
    <t>сельского поселения Тацинского района</t>
  </si>
  <si>
    <t>Утвержденные бюджетные         назначения</t>
  </si>
  <si>
    <t>Расходы бюджета - всего</t>
  </si>
  <si>
    <t>в том числе:                                                          Общегосударственные вопросы</t>
  </si>
  <si>
    <t>Код расхода                                по бюджетной классификации</t>
  </si>
  <si>
    <t>2. Расходы бюджета</t>
  </si>
  <si>
    <t xml:space="preserve">        1. Доходы бюджета</t>
  </si>
  <si>
    <t>Код стро-  ки</t>
  </si>
  <si>
    <t xml:space="preserve">                                                       Т.В. Лачугина</t>
  </si>
  <si>
    <t xml:space="preserve">Код источника финансирования                        дефицита  бюджета                          по бюджетной                     классификации </t>
  </si>
  <si>
    <t xml:space="preserve">   из них:</t>
  </si>
  <si>
    <t xml:space="preserve">источники внешнего                       финансирования бюджета </t>
  </si>
  <si>
    <t>720</t>
  </si>
  <si>
    <t>951 01 05 02 01 10 0000 610</t>
  </si>
  <si>
    <t>951 01 05 02 01 10 0000 510</t>
  </si>
  <si>
    <t>951  0100  0000000  000  000</t>
  </si>
  <si>
    <t>951  0100  0000000  000  200</t>
  </si>
  <si>
    <t>951  0100  0000000  000  210</t>
  </si>
  <si>
    <t>951  0100  0000000  000  211</t>
  </si>
  <si>
    <t>951  0100  0000000  000  212</t>
  </si>
  <si>
    <t>951  0100  0000000  000  213</t>
  </si>
  <si>
    <t>951  0100  0000000  000  220</t>
  </si>
  <si>
    <t>951  0100  0000000  000  221</t>
  </si>
  <si>
    <t>951  0100  0000000  000  223</t>
  </si>
  <si>
    <t>951  0100  0000000  000  225</t>
  </si>
  <si>
    <t>951  0100  0000000  000  226</t>
  </si>
  <si>
    <t>951  0100  0000000  000  290</t>
  </si>
  <si>
    <t>951  0100  0000000  000  300</t>
  </si>
  <si>
    <t>951  0100  0000000  000  310</t>
  </si>
  <si>
    <t>951  0100  0000000  000  340</t>
  </si>
  <si>
    <t>951  0200  0000000  000  000</t>
  </si>
  <si>
    <t>951  0200  0000000  000  200</t>
  </si>
  <si>
    <t>951  0200  0000000  000  210</t>
  </si>
  <si>
    <t>951  0200  0000000  000  211</t>
  </si>
  <si>
    <t>951  0200  0000000  000  213</t>
  </si>
  <si>
    <t>951  0500  0000000  000  000</t>
  </si>
  <si>
    <t>951  0500  0000000  000  200</t>
  </si>
  <si>
    <t>951  0500  0000000  000  220</t>
  </si>
  <si>
    <t>951  0500  0000000  000  223</t>
  </si>
  <si>
    <t>951  0500  0000000  000  225</t>
  </si>
  <si>
    <t>951  0500  0000000  000  300</t>
  </si>
  <si>
    <t>951  0500  0000000  000  310</t>
  </si>
  <si>
    <t>951  0502  0000000  000  000</t>
  </si>
  <si>
    <t>951  0503  0000000  000  000</t>
  </si>
  <si>
    <t>951  0503  0000000  000  200</t>
  </si>
  <si>
    <t>951  0503  0000000  000  220</t>
  </si>
  <si>
    <t>951  1100  0000000  000  000</t>
  </si>
  <si>
    <t>951  1100  0000000  000  200</t>
  </si>
  <si>
    <t>X</t>
  </si>
  <si>
    <t xml:space="preserve">Руководитель 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</si>
  <si>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</si>
  <si>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</si>
  <si>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</si>
  <si>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 xml:space="preserve">                                                    Н.А. Дашевская</t>
  </si>
  <si>
    <t xml:space="preserve">                                                                                     </t>
  </si>
  <si>
    <t xml:space="preserve">                                                                                      </t>
  </si>
  <si>
    <t>3. Источники финансирования дефицита бюджета</t>
  </si>
  <si>
    <t>Транспортные услуги</t>
  </si>
  <si>
    <t>951  0100  0000000  000  222</t>
  </si>
  <si>
    <t>Культура, кинематография, средства массовой информации</t>
  </si>
  <si>
    <t>951  0102  0000000  000  000</t>
  </si>
  <si>
    <t>951  0104  0000000  000  000</t>
  </si>
  <si>
    <t>Выполнение других обязательств государства</t>
  </si>
  <si>
    <t>951  0203  0000000  000  000</t>
  </si>
  <si>
    <t xml:space="preserve">Руководство и управление в сфере установленных функций </t>
  </si>
  <si>
    <t>951  0203  0010000  000  000</t>
  </si>
  <si>
    <t xml:space="preserve">Форма 0503117 </t>
  </si>
  <si>
    <t>ГОСУДАРСТВЕННАЯ ПОШЛИНА</t>
  </si>
  <si>
    <t>951  0104  0020400  550  200</t>
  </si>
  <si>
    <t>951  0104  0020400  550  210</t>
  </si>
  <si>
    <t>951  0104  0020400  550  211</t>
  </si>
  <si>
    <t>951  0104  0020400  550  212</t>
  </si>
  <si>
    <t>951  0104  0020400  550  213</t>
  </si>
  <si>
    <t>951  0104  0020400  550  220</t>
  </si>
  <si>
    <t>951  0104  0020400  550  221</t>
  </si>
  <si>
    <t>951  0104  0020400  550  222</t>
  </si>
  <si>
    <t>951  0104  0020400  550  223</t>
  </si>
  <si>
    <t>951  0104  0020400  550  225</t>
  </si>
  <si>
    <t>951  0104  0020400  550  226</t>
  </si>
  <si>
    <t>951  0104  0020400  550  290</t>
  </si>
  <si>
    <t>951  0104  0020400  550  300</t>
  </si>
  <si>
    <t>951  0104  0020400  550  310</t>
  </si>
  <si>
    <t>951  0104  0020400  550  340</t>
  </si>
  <si>
    <t>951  0203  0013600  550  200</t>
  </si>
  <si>
    <t>951  0203  0013600  550  210</t>
  </si>
  <si>
    <t>951  0203  0013600  550  211</t>
  </si>
  <si>
    <t>951  0203  0013600  550  213</t>
  </si>
  <si>
    <t>в том числе:                                                         источники внутреннего                   финансирования бюджета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</si>
  <si>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</si>
  <si>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</si>
  <si>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</si>
  <si>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</si>
  <si>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</si>
  <si>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</si>
  <si>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</si>
  <si>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951  0500  0000000  000  290</t>
  </si>
  <si>
    <t>951  0500  0000000  000  226</t>
  </si>
  <si>
    <t xml:space="preserve">                                                   Е.Л. Виноградова</t>
  </si>
  <si>
    <r>
      <t xml:space="preserve">финансового органа                       </t>
    </r>
    <r>
      <rPr>
        <u val="single"/>
        <sz val="10"/>
        <rFont val="Times New Roman"/>
        <family val="1"/>
      </rPr>
      <t xml:space="preserve"> Администрация Ковылкинского сельского поселения</t>
    </r>
  </si>
  <si>
    <t xml:space="preserve">Наименование публично-правового образования   </t>
  </si>
  <si>
    <t>Бюджет Ковылкинского</t>
  </si>
  <si>
    <t>000 1 00 00000 00 0000 000</t>
  </si>
  <si>
    <t>182 1 01 00000 00 0000 000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</si>
  <si>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</si>
  <si>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</si>
  <si>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182 1010201001 0000 110</t>
  </si>
  <si>
    <t>182 1010202001 0000 110</t>
  </si>
  <si>
    <t xml:space="preserve">010 </t>
  </si>
  <si>
    <t>182 1050000000 0000 000</t>
  </si>
  <si>
    <t>182 1050100000 000 110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</si>
  <si>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</si>
  <si>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</si>
  <si>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182 1050301001 0000 110</t>
  </si>
  <si>
    <t> Единый сельскохозяйственный налог (за налоговые периоды, истекшие до 1 января 2011 года)</t>
  </si>
  <si>
    <t>182 1050302001 0000 110</t>
  </si>
  <si>
    <t>182 1060000000 0000 000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</si>
  <si>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</si>
  <si>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182 1060103010 0000 110</t>
  </si>
  <si>
    <t>182 1060600000 0000 110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</si>
  <si>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</si>
  <si>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182 10606010000 0000 110</t>
  </si>
  <si>
    <t>182 1060601310 0000 110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</si>
  <si>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</si>
  <si>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182 1060602310 0000 110</t>
  </si>
  <si>
    <t>951 1080000000 0000 000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</si>
  <si>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</si>
  <si>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951 1080402001 0000 110</t>
  </si>
  <si>
    <t>914 1140000000 0000 000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</si>
  <si>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</si>
  <si>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914 1140601310 0000 430</t>
  </si>
  <si>
    <t xml:space="preserve">БЕЗВОЗМЕЗДНЫЕ ПОСТУПЛЕНИЯ  </t>
  </si>
  <si>
    <t>951 2000000000 0000 000</t>
  </si>
  <si>
    <t>951 2020000000 0000 000</t>
  </si>
  <si>
    <t> Дотации бюджетам поселений на выравнивание уровня бюджетной обеспеченности</t>
  </si>
  <si>
    <t>951 2020100110 0000 151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</si>
  <si>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</si>
  <si>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951 2020301510 0000 151</t>
  </si>
  <si>
    <t> Субвенции бюджетам поселений на выполнение передаваемых полномочий субъектов Российской Федерации</t>
  </si>
  <si>
    <t>951 2020302410 0000 151</t>
  </si>
  <si>
    <t>951 2020400000 0000 151</t>
  </si>
  <si>
    <t> Прочие межбюджетные трансферты, передаваемые бюджетам поселений</t>
  </si>
  <si>
    <t>951 2020499910 0000 151</t>
  </si>
  <si>
    <t>951  0100  0000000  000  251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</si>
  <si>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</si>
  <si>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Безвозмездные перечисления бюджетам </t>
  </si>
  <si>
    <t>951 0103 0000000 000 000</t>
  </si>
  <si>
    <t>951 0103 0000000 000 200</t>
  </si>
  <si>
    <t>951 0103 0000000 000 250</t>
  </si>
  <si>
    <t>951 0103 0000000 000 251</t>
  </si>
  <si>
    <t>951  0111  0000000  000  000</t>
  </si>
  <si>
    <t>Резервные фонды</t>
  </si>
  <si>
    <t>951  0111  0000000  000 200</t>
  </si>
  <si>
    <t>951  0111  0000000  000  290</t>
  </si>
  <si>
    <t>951  0104  0000000  000  251</t>
  </si>
  <si>
    <t>951  0113  0000000  000  000</t>
  </si>
  <si>
    <t>951  0113  0000000  000  200</t>
  </si>
  <si>
    <t>951  0113  0000000  000  290</t>
  </si>
  <si>
    <t>Национальная безопасность и правоохранительная деятельность</t>
  </si>
  <si>
    <t>951  0300  0000000  000  000</t>
  </si>
  <si>
    <t>951  0300  0000000  000  200</t>
  </si>
  <si>
    <t>951  0300  0000000  000  250</t>
  </si>
  <si>
    <t>951  0300  0000000  000  251</t>
  </si>
  <si>
    <t>Национальная экономика</t>
  </si>
  <si>
    <t>Защита населения и территрии от чрезвычайных ситуаций природного и техногенного характера, гражданская оборона</t>
  </si>
  <si>
    <t>951  0309  0000000  000  000</t>
  </si>
  <si>
    <t>951  0309  0000000  000 250</t>
  </si>
  <si>
    <t>951  0309  0000000  000  251</t>
  </si>
  <si>
    <t>951  0400  0000000  000  000</t>
  </si>
  <si>
    <t>951  0400  0000000  000  200</t>
  </si>
  <si>
    <t>951  0400  0000000  000  220</t>
  </si>
  <si>
    <t>951  0400  0000000  000  225</t>
  </si>
  <si>
    <t>951  0400  0000000  000  226</t>
  </si>
  <si>
    <t>Дорожное хозяйство (дорожные фонды)</t>
  </si>
  <si>
    <t>951  0409  0000000  000  000</t>
  </si>
  <si>
    <t>951  0409  0000000  000  200</t>
  </si>
  <si>
    <t>951  0409  0000000  000  220</t>
  </si>
  <si>
    <t>951  0409  0000000  000  225</t>
  </si>
  <si>
    <t>951  0409  0000000  000  226</t>
  </si>
  <si>
    <t>951  0500  0000000  000  340</t>
  </si>
  <si>
    <t>951  0502 0000000  000  200</t>
  </si>
  <si>
    <t>951  0502  0000000  000  220</t>
  </si>
  <si>
    <t>951  0502  0000000  000  226</t>
  </si>
  <si>
    <t>951  0502  0000000  000 290</t>
  </si>
  <si>
    <t>951  0502  0000000 000  300</t>
  </si>
  <si>
    <t>951  0502  0000000  000  310</t>
  </si>
  <si>
    <t>951  0503  0000000  000  223</t>
  </si>
  <si>
    <t>951  0503  0000000  000  225</t>
  </si>
  <si>
    <t>951  0503  0000000  000  300</t>
  </si>
  <si>
    <t>951  0503  0000000  000  340</t>
  </si>
  <si>
    <t>951  0800  0000000  000  000</t>
  </si>
  <si>
    <t>951  0800  0000000  000  200</t>
  </si>
  <si>
    <t>Безвозмездные перечисления организациям</t>
  </si>
  <si>
    <t>951  0800  0000000  000  240</t>
  </si>
  <si>
    <t>Безвозмездные перечисления государственныи и муниципальным организациям</t>
  </si>
  <si>
    <t>951  0800  0000000  000  241</t>
  </si>
  <si>
    <t>951  0800  0000000  000  290</t>
  </si>
  <si>
    <t>951  0801  0000000  000  000</t>
  </si>
  <si>
    <t>951  0801  0000000  000  200</t>
  </si>
  <si>
    <t>951  0801  0000000  000  240</t>
  </si>
  <si>
    <t>951  0801  0000000  000  241</t>
  </si>
  <si>
    <t>951  0801  0000000  000  290</t>
  </si>
  <si>
    <t>951  1100  0000000  000  220</t>
  </si>
  <si>
    <t>951  1100  0000000  000  226</t>
  </si>
  <si>
    <t>951  1100  0000000  000  300</t>
  </si>
  <si>
    <t>951  1100  0000000  000  310</t>
  </si>
  <si>
    <t>Массовый спорт</t>
  </si>
  <si>
    <t>951  1102  0000000  000  000</t>
  </si>
  <si>
    <t>951  1102  0000000  000  200</t>
  </si>
  <si>
    <t>951  1102  0000000  000  220</t>
  </si>
  <si>
    <t>951  1102  0000000  000  226</t>
  </si>
  <si>
    <t>951  1102  0000000  000  300</t>
  </si>
  <si>
    <t>951  1102  0000000  000  310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</si>
  <si>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</si>
  <si>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182 1050102101 0000 110</t>
  </si>
  <si>
    <t>182 1050101001 0000 110</t>
  </si>
  <si>
    <t>182 1050300001 0000 110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</si>
  <si>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</si>
  <si>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ИСПОЛЬЗОВАНИЯ ИМУЩЕСТВА, НАХОДЯЩЕГОСЯ В ГОСУДАРСТВЕННОЙ  И МУНИЦИПАЛЬНОЙ СОБСТВЕННОСТИ</t>
  </si>
  <si>
    <t>951 1110000000 0000 000</t>
  </si>
  <si>
    <t xml:space="preserve">951 1110501310 0000 120 </t>
  </si>
  <si>
    <t xml:space="preserve">  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</si>
  <si>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 xml:space="preserve">951 1110503510 0000 120 </t>
  </si>
  <si>
    <t>Налог на доходы физических лиц с доходов, полученных  физическими лицамив соответствии со статьей 228 Налогового кодекса Росийской Федерации</t>
  </si>
  <si>
    <t>182 1010203001 0000 110</t>
  </si>
  <si>
    <t>951  0100  0000000  000  250</t>
  </si>
  <si>
    <t>951  0102  0000000  000  200</t>
  </si>
  <si>
    <t>951  0102  0000000  000  210</t>
  </si>
  <si>
    <t>951  0102  0000000  000  211</t>
  </si>
  <si>
    <t>951  0102  0000000  000  212</t>
  </si>
  <si>
    <t>951  0102  0000000  000  213</t>
  </si>
  <si>
    <t>951  0300  0000000  000  220</t>
  </si>
  <si>
    <t>951  0300  0000000  000  225</t>
  </si>
  <si>
    <t>951  0309  0000000  000  200</t>
  </si>
  <si>
    <t>951  0309  0000000  000  220</t>
  </si>
  <si>
    <t>951  0309  0000000  000  225</t>
  </si>
  <si>
    <r>
      <t xml:space="preserve">на    1 </t>
    </r>
    <r>
      <rPr>
        <u val="single"/>
        <sz val="10"/>
        <rFont val="Times New Roman"/>
        <family val="1"/>
      </rPr>
      <t xml:space="preserve">       июля        </t>
    </r>
    <r>
      <rPr>
        <sz val="10"/>
        <rFont val="Times New Roman"/>
        <family val="1"/>
      </rPr>
      <t xml:space="preserve">  20</t>
    </r>
    <r>
      <rPr>
        <u val="single"/>
        <sz val="10"/>
        <rFont val="Times New Roman"/>
        <family val="1"/>
      </rPr>
      <t>13 г.</t>
    </r>
  </si>
  <si>
    <t>01.07.2013</t>
  </si>
  <si>
    <t>ШТРАФЫ, САНКЦИИ, ВОЗМЕЩЕНИЕ УЩЕРБА</t>
  </si>
  <si>
    <t>Денежные взыскания (штрафысоблюдение муниципальных правовых актов), установленные законами субъектов Российской Федерации за несоблюдение муниципальных правовых актов</t>
  </si>
  <si>
    <t>914 1165104002 0000140</t>
  </si>
  <si>
    <t>914 1160000000 0000 140</t>
  </si>
  <si>
    <t>Иные межбюджетные трансферты</t>
  </si>
  <si>
    <r>
      <t xml:space="preserve">" </t>
    </r>
    <r>
      <rPr>
        <u val="single"/>
        <sz val="9"/>
        <rFont val="Times New Roman"/>
        <family val="1"/>
      </rPr>
      <t xml:space="preserve"> 03  </t>
    </r>
    <r>
      <rPr>
        <sz val="9"/>
        <rFont val="Times New Roman"/>
        <family val="1"/>
      </rPr>
      <t xml:space="preserve">" </t>
    </r>
    <r>
      <rPr>
        <u val="single"/>
        <sz val="9"/>
        <rFont val="Times New Roman"/>
        <family val="1"/>
      </rPr>
      <t xml:space="preserve">  июля    </t>
    </r>
    <r>
      <rPr>
        <sz val="9"/>
        <rFont val="Times New Roman"/>
        <family val="1"/>
      </rPr>
      <t xml:space="preserve"> 20</t>
    </r>
    <r>
      <rPr>
        <u val="single"/>
        <sz val="9"/>
        <rFont val="Times New Roman"/>
        <family val="1"/>
      </rPr>
      <t>13</t>
    </r>
    <r>
      <rPr>
        <sz val="9"/>
        <rFont val="Times New Roman"/>
        <family val="1"/>
      </rPr>
      <t>г.</t>
    </r>
  </si>
  <si>
    <t>951  0502  0000000  000  225</t>
  </si>
  <si>
    <t>951  1100  0000000  000  340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</si>
</sst>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Arial Cyr"/>
      <family val="0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right"/>
    </xf>
    <xf numFmtId="2" fontId="23" fillId="0" borderId="16" xfId="0" applyNumberFormat="1" applyFont="1" applyFill="1" applyBorder="1" applyAlignment="1">
      <alignment horizontal="right"/>
    </xf>
    <xf numFmtId="1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1" fontId="24" fillId="0" borderId="21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right"/>
    </xf>
    <xf numFmtId="2" fontId="24" fillId="0" borderId="2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6" fillId="0" borderId="10" xfId="0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24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wrapText="1"/>
    </xf>
    <xf numFmtId="49" fontId="25" fillId="0" borderId="25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8" xfId="54" applyFont="1" applyBorder="1" applyAlignment="1">
      <alignment horizontal="center" vertical="center" wrapText="1"/>
      <protection/>
    </xf>
    <xf numFmtId="49" fontId="25" fillId="0" borderId="11" xfId="54" applyNumberFormat="1" applyFont="1" applyBorder="1" applyAlignment="1">
      <alignment horizontal="center"/>
      <protection/>
    </xf>
    <xf numFmtId="3" fontId="25" fillId="0" borderId="11" xfId="54" applyNumberFormat="1" applyFont="1" applyBorder="1" applyAlignment="1">
      <alignment horizontal="center" vertical="center"/>
      <protection/>
    </xf>
    <xf numFmtId="3" fontId="25" fillId="0" borderId="11" xfId="54" applyNumberFormat="1" applyFont="1" applyBorder="1" applyAlignment="1">
      <alignment horizontal="center"/>
      <protection/>
    </xf>
    <xf numFmtId="3" fontId="25" fillId="0" borderId="12" xfId="54" applyNumberFormat="1" applyFont="1" applyBorder="1" applyAlignment="1">
      <alignment horizontal="center"/>
      <protection/>
    </xf>
    <xf numFmtId="0" fontId="25" fillId="0" borderId="26" xfId="54" applyFont="1" applyBorder="1" applyAlignment="1">
      <alignment horizontal="left" vertical="center" wrapText="1"/>
      <protection/>
    </xf>
    <xf numFmtId="49" fontId="25" fillId="0" borderId="27" xfId="54" applyNumberFormat="1" applyFont="1" applyBorder="1" applyAlignment="1">
      <alignment horizontal="center"/>
      <protection/>
    </xf>
    <xf numFmtId="49" fontId="25" fillId="0" borderId="15" xfId="54" applyNumberFormat="1" applyFont="1" applyBorder="1" applyAlignment="1">
      <alignment horizontal="center"/>
      <protection/>
    </xf>
    <xf numFmtId="4" fontId="28" fillId="0" borderId="15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49" fontId="25" fillId="0" borderId="19" xfId="54" applyNumberFormat="1" applyFont="1" applyBorder="1" applyAlignment="1">
      <alignment horizontal="center"/>
      <protection/>
    </xf>
    <xf numFmtId="4" fontId="25" fillId="0" borderId="18" xfId="54" applyNumberFormat="1" applyFont="1" applyBorder="1" applyAlignment="1">
      <alignment horizontal="center" wrapText="1"/>
      <protection/>
    </xf>
    <xf numFmtId="4" fontId="25" fillId="0" borderId="26" xfId="54" applyNumberFormat="1" applyFont="1" applyBorder="1" applyAlignment="1">
      <alignment horizontal="center" wrapText="1"/>
      <protection/>
    </xf>
    <xf numFmtId="4" fontId="28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center"/>
    </xf>
    <xf numFmtId="49" fontId="25" fillId="0" borderId="28" xfId="54" applyNumberFormat="1" applyFont="1" applyBorder="1" applyAlignment="1">
      <alignment horizontal="center"/>
      <protection/>
    </xf>
    <xf numFmtId="49" fontId="25" fillId="0" borderId="29" xfId="54" applyNumberFormat="1" applyFont="1" applyBorder="1" applyAlignment="1">
      <alignment horizontal="center"/>
      <protection/>
    </xf>
    <xf numFmtId="4" fontId="28" fillId="0" borderId="29" xfId="0" applyNumberFormat="1" applyFont="1" applyBorder="1" applyAlignment="1">
      <alignment horizontal="right"/>
    </xf>
    <xf numFmtId="4" fontId="28" fillId="0" borderId="30" xfId="0" applyNumberFormat="1" applyFont="1" applyBorder="1" applyAlignment="1">
      <alignment horizontal="center"/>
    </xf>
    <xf numFmtId="0" fontId="25" fillId="0" borderId="0" xfId="54" applyFont="1" applyBorder="1" applyAlignment="1">
      <alignment horizontal="left" vertical="center" wrapText="1"/>
      <protection/>
    </xf>
    <xf numFmtId="49" fontId="25" fillId="0" borderId="0" xfId="54" applyNumberFormat="1" applyFont="1" applyBorder="1" applyAlignment="1">
      <alignment horizontal="center"/>
      <protection/>
    </xf>
    <xf numFmtId="4" fontId="25" fillId="0" borderId="0" xfId="54" applyNumberFormat="1" applyFont="1" applyBorder="1" applyAlignment="1">
      <alignment horizontal="right"/>
      <protection/>
    </xf>
    <xf numFmtId="4" fontId="25" fillId="0" borderId="0" xfId="54" applyNumberFormat="1" applyFont="1" applyFill="1" applyBorder="1" applyAlignment="1">
      <alignment horizontal="right"/>
      <protection/>
    </xf>
    <xf numFmtId="0" fontId="25" fillId="0" borderId="0" xfId="54" applyFont="1" applyBorder="1" applyAlignment="1">
      <alignment horizontal="left" vertical="center"/>
      <protection/>
    </xf>
    <xf numFmtId="0" fontId="25" fillId="0" borderId="0" xfId="54" applyFont="1" applyBorder="1" applyAlignment="1">
      <alignment horizontal="centerContinuous"/>
      <protection/>
    </xf>
    <xf numFmtId="1" fontId="25" fillId="0" borderId="0" xfId="54" applyNumberFormat="1" applyFont="1" applyBorder="1" applyAlignment="1">
      <alignment horizontal="center" vertical="center"/>
      <protection/>
    </xf>
    <xf numFmtId="49" fontId="25" fillId="0" borderId="0" xfId="54" applyNumberFormat="1" applyFont="1" applyBorder="1" applyAlignment="1">
      <alignment horizontal="right"/>
      <protection/>
    </xf>
    <xf numFmtId="0" fontId="25" fillId="0" borderId="0" xfId="54" applyFont="1">
      <alignment/>
      <protection/>
    </xf>
    <xf numFmtId="0" fontId="25" fillId="0" borderId="0" xfId="54" applyFont="1" applyBorder="1" applyAlignment="1">
      <alignment horizontal="left" wrapText="1"/>
      <protection/>
    </xf>
    <xf numFmtId="0" fontId="25" fillId="0" borderId="10" xfId="54" applyFont="1" applyBorder="1" applyAlignment="1">
      <alignment/>
      <protection/>
    </xf>
    <xf numFmtId="49" fontId="25" fillId="0" borderId="10" xfId="54" applyNumberFormat="1" applyFont="1" applyBorder="1" applyAlignment="1">
      <alignment horizontal="left"/>
      <protection/>
    </xf>
    <xf numFmtId="0" fontId="25" fillId="0" borderId="0" xfId="54" applyFont="1" applyAlignment="1">
      <alignment horizontal="left"/>
      <protection/>
    </xf>
    <xf numFmtId="49" fontId="25" fillId="0" borderId="0" xfId="54" applyNumberFormat="1" applyFont="1">
      <alignment/>
      <protection/>
    </xf>
    <xf numFmtId="0" fontId="25" fillId="0" borderId="0" xfId="54" applyFont="1" applyBorder="1">
      <alignment/>
      <protection/>
    </xf>
    <xf numFmtId="0" fontId="25" fillId="0" borderId="10" xfId="54" applyFont="1" applyBorder="1">
      <alignment/>
      <protection/>
    </xf>
    <xf numFmtId="0" fontId="20" fillId="0" borderId="0" xfId="0" applyFont="1" applyAlignment="1">
      <alignment/>
    </xf>
    <xf numFmtId="0" fontId="23" fillId="0" borderId="0" xfId="53" applyFont="1">
      <alignment/>
      <protection/>
    </xf>
    <xf numFmtId="0" fontId="24" fillId="0" borderId="0" xfId="53" applyFont="1" applyAlignment="1">
      <alignment wrapText="1"/>
      <protection/>
    </xf>
    <xf numFmtId="0" fontId="24" fillId="0" borderId="0" xfId="53" applyFont="1" applyAlignment="1">
      <alignment horizontal="centerContinuous"/>
      <protection/>
    </xf>
    <xf numFmtId="0" fontId="23" fillId="0" borderId="29" xfId="53" applyFont="1" applyBorder="1" applyAlignment="1">
      <alignment horizontal="center"/>
      <protection/>
    </xf>
    <xf numFmtId="0" fontId="23" fillId="0" borderId="0" xfId="0" applyFont="1" applyAlignment="1">
      <alignment/>
    </xf>
    <xf numFmtId="49" fontId="23" fillId="0" borderId="0" xfId="53" applyNumberFormat="1" applyFont="1" applyAlignment="1">
      <alignment horizontal="centerContinuous"/>
      <protection/>
    </xf>
    <xf numFmtId="0" fontId="23" fillId="0" borderId="0" xfId="53" applyFont="1" applyAlignment="1">
      <alignment horizontal="center"/>
      <protection/>
    </xf>
    <xf numFmtId="49" fontId="23" fillId="0" borderId="0" xfId="53" applyNumberFormat="1" applyFont="1" applyAlignment="1">
      <alignment horizontal="right"/>
      <protection/>
    </xf>
    <xf numFmtId="49" fontId="23" fillId="0" borderId="31" xfId="53" applyNumberFormat="1" applyFont="1" applyFill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49" fontId="23" fillId="0" borderId="0" xfId="53" applyNumberFormat="1" applyFont="1" applyAlignment="1">
      <alignment horizontal="left"/>
      <protection/>
    </xf>
    <xf numFmtId="49" fontId="23" fillId="0" borderId="0" xfId="53" applyNumberFormat="1" applyFont="1">
      <alignment/>
      <protection/>
    </xf>
    <xf numFmtId="0" fontId="23" fillId="0" borderId="0" xfId="53" applyFont="1" applyAlignment="1">
      <alignment horizontal="right"/>
      <protection/>
    </xf>
    <xf numFmtId="49" fontId="23" fillId="0" borderId="32" xfId="53" applyNumberFormat="1" applyFont="1" applyBorder="1" applyAlignment="1">
      <alignment horizontal="centerContinuous"/>
      <protection/>
    </xf>
    <xf numFmtId="49" fontId="23" fillId="0" borderId="33" xfId="53" applyNumberFormat="1" applyFont="1" applyBorder="1" applyAlignment="1">
      <alignment horizontal="centerContinuous"/>
      <protection/>
    </xf>
    <xf numFmtId="0" fontId="23" fillId="0" borderId="0" xfId="53" applyFont="1" applyAlignment="1">
      <alignment/>
      <protection/>
    </xf>
    <xf numFmtId="49" fontId="23" fillId="0" borderId="34" xfId="53" applyNumberFormat="1" applyFont="1" applyBorder="1" applyAlignment="1">
      <alignment horizontal="center"/>
      <protection/>
    </xf>
    <xf numFmtId="49" fontId="31" fillId="0" borderId="0" xfId="53" applyNumberFormat="1" applyFont="1">
      <alignment/>
      <protection/>
    </xf>
    <xf numFmtId="49" fontId="23" fillId="0" borderId="32" xfId="53" applyNumberFormat="1" applyFont="1" applyBorder="1" applyAlignment="1">
      <alignment horizontal="center"/>
      <protection/>
    </xf>
    <xf numFmtId="49" fontId="23" fillId="0" borderId="35" xfId="53" applyNumberFormat="1" applyFont="1" applyBorder="1" applyAlignment="1">
      <alignment horizontal="centerContinuous"/>
      <protection/>
    </xf>
    <xf numFmtId="49" fontId="23" fillId="0" borderId="0" xfId="53" applyNumberFormat="1" applyFont="1" applyBorder="1" applyAlignment="1">
      <alignment horizontal="centerContinuous"/>
      <protection/>
    </xf>
    <xf numFmtId="49" fontId="21" fillId="0" borderId="0" xfId="53" applyNumberFormat="1" applyFont="1" applyAlignment="1">
      <alignment/>
      <protection/>
    </xf>
    <xf numFmtId="49" fontId="21" fillId="0" borderId="0" xfId="53" applyNumberFormat="1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/>
      <protection/>
    </xf>
    <xf numFmtId="49" fontId="20" fillId="0" borderId="0" xfId="53" applyNumberFormat="1" applyFont="1">
      <alignment/>
      <protection/>
    </xf>
    <xf numFmtId="49" fontId="20" fillId="0" borderId="0" xfId="53" applyNumberFormat="1" applyFont="1" applyBorder="1" applyAlignment="1">
      <alignment horizontal="centerContinuous"/>
      <protection/>
    </xf>
    <xf numFmtId="49" fontId="23" fillId="0" borderId="19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4" xfId="0" applyNumberFormat="1" applyFont="1" applyBorder="1" applyAlignment="1">
      <alignment wrapText="1"/>
    </xf>
    <xf numFmtId="49" fontId="23" fillId="0" borderId="13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9" fontId="23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/>
    </xf>
    <xf numFmtId="0" fontId="23" fillId="0" borderId="19" xfId="0" applyNumberFormat="1" applyFont="1" applyBorder="1" applyAlignment="1">
      <alignment vertical="top" wrapText="1"/>
    </xf>
    <xf numFmtId="0" fontId="33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left" vertical="top" wrapText="1"/>
    </xf>
    <xf numFmtId="0" fontId="36" fillId="0" borderId="19" xfId="0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3" fillId="0" borderId="19" xfId="0" applyNumberFormat="1" applyFont="1" applyBorder="1" applyAlignment="1">
      <alignment horizontal="left" vertical="center" wrapText="1"/>
    </xf>
    <xf numFmtId="0" fontId="25" fillId="18" borderId="24" xfId="0" applyNumberFormat="1" applyFont="1" applyFill="1" applyBorder="1" applyAlignment="1">
      <alignment wrapText="1"/>
    </xf>
    <xf numFmtId="1" fontId="23" fillId="18" borderId="17" xfId="0" applyNumberFormat="1" applyFont="1" applyFill="1" applyBorder="1" applyAlignment="1">
      <alignment horizontal="center"/>
    </xf>
    <xf numFmtId="49" fontId="23" fillId="18" borderId="18" xfId="0" applyNumberFormat="1" applyFont="1" applyFill="1" applyBorder="1" applyAlignment="1">
      <alignment horizontal="center"/>
    </xf>
    <xf numFmtId="2" fontId="23" fillId="18" borderId="20" xfId="0" applyNumberFormat="1" applyFont="1" applyFill="1" applyBorder="1" applyAlignment="1">
      <alignment horizontal="right"/>
    </xf>
    <xf numFmtId="0" fontId="20" fillId="18" borderId="0" xfId="0" applyFont="1" applyFill="1" applyAlignment="1">
      <alignment/>
    </xf>
    <xf numFmtId="2" fontId="23" fillId="18" borderId="19" xfId="0" applyNumberFormat="1" applyFont="1" applyFill="1" applyBorder="1" applyAlignment="1">
      <alignment horizontal="right"/>
    </xf>
    <xf numFmtId="49" fontId="23" fillId="0" borderId="15" xfId="0" applyNumberFormat="1" applyFont="1" applyBorder="1" applyAlignment="1">
      <alignment horizontal="center"/>
    </xf>
    <xf numFmtId="4" fontId="32" fillId="0" borderId="15" xfId="0" applyNumberFormat="1" applyFont="1" applyBorder="1" applyAlignment="1">
      <alignment horizontal="right"/>
    </xf>
    <xf numFmtId="0" fontId="23" fillId="0" borderId="19" xfId="0" applyNumberFormat="1" applyFont="1" applyBorder="1" applyAlignment="1">
      <alignment wrapText="1"/>
    </xf>
    <xf numFmtId="49" fontId="23" fillId="0" borderId="19" xfId="0" applyNumberFormat="1" applyFont="1" applyBorder="1" applyAlignment="1">
      <alignment horizontal="left"/>
    </xf>
    <xf numFmtId="0" fontId="32" fillId="0" borderId="19" xfId="0" applyNumberFormat="1" applyFont="1" applyBorder="1" applyAlignment="1">
      <alignment wrapText="1"/>
    </xf>
    <xf numFmtId="0" fontId="23" fillId="0" borderId="19" xfId="0" applyNumberFormat="1" applyFont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left" wrapText="1"/>
    </xf>
    <xf numFmtId="0" fontId="23" fillId="0" borderId="36" xfId="0" applyFont="1" applyFill="1" applyBorder="1" applyAlignment="1">
      <alignment horizontal="left" vertical="top" wrapText="1"/>
    </xf>
    <xf numFmtId="0" fontId="36" fillId="0" borderId="37" xfId="0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vertical="top" wrapText="1"/>
    </xf>
    <xf numFmtId="49" fontId="23" fillId="0" borderId="18" xfId="0" applyNumberFormat="1" applyFont="1" applyFill="1" applyBorder="1" applyAlignment="1">
      <alignment horizontal="left" wrapText="1"/>
    </xf>
    <xf numFmtId="49" fontId="23" fillId="0" borderId="19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49" fontId="23" fillId="0" borderId="38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49" fontId="23" fillId="0" borderId="39" xfId="0" applyNumberFormat="1" applyFont="1" applyBorder="1" applyAlignment="1">
      <alignment horizontal="center" vertical="top" wrapText="1"/>
    </xf>
    <xf numFmtId="0" fontId="30" fillId="0" borderId="0" xfId="53" applyFont="1" applyAlignment="1">
      <alignment horizontal="center"/>
      <protection/>
    </xf>
    <xf numFmtId="49" fontId="23" fillId="0" borderId="0" xfId="53" applyNumberFormat="1" applyFont="1" applyAlignment="1">
      <alignment horizontal="center" vertical="top"/>
      <protection/>
    </xf>
    <xf numFmtId="0" fontId="23" fillId="0" borderId="0" xfId="53" applyFont="1" applyAlignment="1">
      <alignment horizontal="left"/>
      <protection/>
    </xf>
    <xf numFmtId="0" fontId="31" fillId="0" borderId="0" xfId="53" applyFont="1" applyAlignment="1">
      <alignment horizontal="center"/>
      <protection/>
    </xf>
    <xf numFmtId="0" fontId="31" fillId="0" borderId="40" xfId="53" applyFont="1" applyBorder="1" applyAlignment="1">
      <alignment horizontal="center"/>
      <protection/>
    </xf>
    <xf numFmtId="49" fontId="23" fillId="0" borderId="41" xfId="53" applyNumberFormat="1" applyFont="1" applyBorder="1" applyAlignment="1">
      <alignment horizontal="center"/>
      <protection/>
    </xf>
    <xf numFmtId="49" fontId="23" fillId="0" borderId="32" xfId="53" applyNumberFormat="1" applyFont="1" applyBorder="1" applyAlignment="1">
      <alignment horizontal="center"/>
      <protection/>
    </xf>
    <xf numFmtId="49" fontId="21" fillId="0" borderId="0" xfId="53" applyNumberFormat="1" applyFont="1" applyAlignment="1">
      <alignment horizontal="left"/>
      <protection/>
    </xf>
    <xf numFmtId="0" fontId="21" fillId="0" borderId="0" xfId="0" applyFont="1" applyFill="1" applyBorder="1" applyAlignment="1">
      <alignment horizontal="center" wrapText="1"/>
    </xf>
    <xf numFmtId="2" fontId="25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0" borderId="38" xfId="0" applyNumberFormat="1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2" fontId="23" fillId="0" borderId="36" xfId="0" applyNumberFormat="1" applyFont="1" applyFill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49" fontId="25" fillId="0" borderId="36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5" fillId="0" borderId="42" xfId="54" applyFont="1" applyBorder="1" applyAlignment="1">
      <alignment horizontal="center" vertical="center"/>
      <protection/>
    </xf>
    <xf numFmtId="0" fontId="25" fillId="0" borderId="43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38" xfId="54" applyFont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top" wrapText="1"/>
    </xf>
    <xf numFmtId="49" fontId="25" fillId="0" borderId="38" xfId="0" applyNumberFormat="1" applyFont="1" applyBorder="1" applyAlignment="1">
      <alignment horizontal="center" vertical="top" wrapText="1"/>
    </xf>
    <xf numFmtId="0" fontId="23" fillId="18" borderId="19" xfId="0" applyNumberFormat="1" applyFont="1" applyFill="1" applyBorder="1" applyAlignment="1">
      <alignment horizontal="left" vertical="center" wrapText="1"/>
    </xf>
    <xf numFmtId="2" fontId="29" fillId="18" borderId="19" xfId="0" applyNumberFormat="1" applyFont="1" applyFill="1" applyBorder="1" applyAlignment="1">
      <alignment horizontal="right"/>
    </xf>
    <xf numFmtId="0" fontId="25" fillId="18" borderId="18" xfId="0" applyFont="1" applyFill="1" applyBorder="1" applyAlignment="1">
      <alignment horizontal="left" vertical="center" wrapText="1"/>
    </xf>
    <xf numFmtId="1" fontId="23" fillId="18" borderId="44" xfId="0" applyNumberFormat="1" applyFont="1" applyFill="1" applyBorder="1" applyAlignment="1">
      <alignment horizontal="center"/>
    </xf>
    <xf numFmtId="49" fontId="23" fillId="18" borderId="43" xfId="0" applyNumberFormat="1" applyFont="1" applyFill="1" applyBorder="1" applyAlignment="1">
      <alignment horizontal="center"/>
    </xf>
    <xf numFmtId="2" fontId="23" fillId="18" borderId="38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6">
      <selection activeCell="H40" sqref="H40"/>
    </sheetView>
  </sheetViews>
  <sheetFormatPr defaultColWidth="9.140625" defaultRowHeight="12"/>
  <cols>
    <col min="1" max="1" width="50.8515625" style="124" customWidth="1"/>
    <col min="2" max="2" width="5.00390625" style="125" customWidth="1"/>
    <col min="3" max="3" width="27.421875" style="126" customWidth="1"/>
    <col min="4" max="4" width="23.140625" style="78" customWidth="1"/>
    <col min="5" max="5" width="19.140625" style="78" customWidth="1"/>
    <col min="6" max="6" width="17.8515625" style="78" customWidth="1"/>
    <col min="7" max="7" width="9.28125" style="78" customWidth="1"/>
    <col min="8" max="8" width="32.00390625" style="78" customWidth="1"/>
    <col min="9" max="16384" width="9.28125" style="78" customWidth="1"/>
  </cols>
  <sheetData>
    <row r="1" spans="1:6" ht="23.25" customHeight="1">
      <c r="A1" s="150" t="s">
        <v>74</v>
      </c>
      <c r="B1" s="150"/>
      <c r="C1" s="150"/>
      <c r="D1" s="150"/>
      <c r="E1" s="150"/>
      <c r="F1" s="150"/>
    </row>
    <row r="2" spans="1:6" s="83" customFormat="1" ht="18.75" customHeight="1" thickBot="1">
      <c r="A2" s="79"/>
      <c r="B2" s="151" t="s">
        <v>315</v>
      </c>
      <c r="C2" s="151"/>
      <c r="D2" s="80"/>
      <c r="E2" s="81"/>
      <c r="F2" s="82" t="s">
        <v>43</v>
      </c>
    </row>
    <row r="3" spans="1:6" s="83" customFormat="1" ht="18" customHeight="1">
      <c r="A3" s="79"/>
      <c r="B3" s="84"/>
      <c r="C3" s="85"/>
      <c r="D3" s="85"/>
      <c r="E3" s="86" t="s">
        <v>50</v>
      </c>
      <c r="F3" s="87" t="s">
        <v>75</v>
      </c>
    </row>
    <row r="4" spans="1:6" s="83" customFormat="1" ht="12.75">
      <c r="A4" s="88"/>
      <c r="B4" s="89"/>
      <c r="C4" s="85"/>
      <c r="D4" s="90"/>
      <c r="E4" s="91" t="s">
        <v>48</v>
      </c>
      <c r="F4" s="92" t="s">
        <v>316</v>
      </c>
    </row>
    <row r="5" spans="1:6" s="83" customFormat="1" ht="12.75">
      <c r="A5" s="88" t="s">
        <v>77</v>
      </c>
      <c r="B5" s="89"/>
      <c r="C5" s="85"/>
      <c r="D5" s="90"/>
      <c r="E5" s="91" t="s">
        <v>46</v>
      </c>
      <c r="F5" s="93" t="s">
        <v>59</v>
      </c>
    </row>
    <row r="6" spans="1:6" s="83" customFormat="1" ht="12.75">
      <c r="A6" s="94" t="s">
        <v>178</v>
      </c>
      <c r="B6" s="94"/>
      <c r="C6" s="94"/>
      <c r="D6" s="94"/>
      <c r="E6" s="91" t="s">
        <v>76</v>
      </c>
      <c r="F6" s="95" t="s">
        <v>60</v>
      </c>
    </row>
    <row r="7" spans="1:6" s="83" customFormat="1" ht="12.75">
      <c r="A7" s="152" t="s">
        <v>179</v>
      </c>
      <c r="B7" s="152"/>
      <c r="C7" s="152"/>
      <c r="D7" s="96" t="s">
        <v>180</v>
      </c>
      <c r="E7" s="91" t="s">
        <v>51</v>
      </c>
      <c r="F7" s="97" t="s">
        <v>61</v>
      </c>
    </row>
    <row r="8" spans="1:6" s="83" customFormat="1" ht="15" customHeight="1">
      <c r="A8" s="88"/>
      <c r="B8" s="89"/>
      <c r="C8" s="153" t="s">
        <v>80</v>
      </c>
      <c r="D8" s="153"/>
      <c r="E8" s="154"/>
      <c r="F8" s="155"/>
    </row>
    <row r="9" spans="1:6" s="83" customFormat="1" ht="12.75">
      <c r="A9" s="88" t="s">
        <v>52</v>
      </c>
      <c r="B9" s="89"/>
      <c r="C9" s="85"/>
      <c r="D9" s="90"/>
      <c r="E9" s="91"/>
      <c r="F9" s="156"/>
    </row>
    <row r="10" spans="1:6" s="83" customFormat="1" ht="13.5" thickBot="1">
      <c r="A10" s="88" t="s">
        <v>41</v>
      </c>
      <c r="B10" s="89"/>
      <c r="C10" s="85"/>
      <c r="D10" s="90"/>
      <c r="E10" s="91" t="s">
        <v>47</v>
      </c>
      <c r="F10" s="98" t="s">
        <v>40</v>
      </c>
    </row>
    <row r="11" spans="1:6" s="83" customFormat="1" ht="8.25" customHeight="1">
      <c r="A11" s="88"/>
      <c r="B11" s="89"/>
      <c r="C11" s="85"/>
      <c r="D11" s="90"/>
      <c r="E11" s="91"/>
      <c r="F11" s="99"/>
    </row>
    <row r="12" spans="1:6" s="83" customFormat="1" ht="14.25">
      <c r="A12" s="88"/>
      <c r="B12" s="100"/>
      <c r="C12" s="157" t="s">
        <v>86</v>
      </c>
      <c r="D12" s="157"/>
      <c r="E12" s="91"/>
      <c r="F12" s="99"/>
    </row>
    <row r="13" spans="1:6" ht="8.25" customHeight="1">
      <c r="A13" s="88"/>
      <c r="B13" s="101"/>
      <c r="C13" s="102"/>
      <c r="D13" s="103"/>
      <c r="E13" s="104"/>
      <c r="F13" s="105"/>
    </row>
    <row r="14" spans="1:6" s="108" customFormat="1" ht="12.75" customHeight="1">
      <c r="A14" s="145" t="s">
        <v>0</v>
      </c>
      <c r="B14" s="145" t="s">
        <v>70</v>
      </c>
      <c r="C14" s="145" t="s">
        <v>71</v>
      </c>
      <c r="D14" s="146" t="s">
        <v>81</v>
      </c>
      <c r="E14" s="148" t="s">
        <v>49</v>
      </c>
      <c r="F14" s="146" t="s">
        <v>73</v>
      </c>
    </row>
    <row r="15" spans="1:6" s="108" customFormat="1" ht="31.5" customHeight="1">
      <c r="A15" s="145"/>
      <c r="B15" s="145"/>
      <c r="C15" s="145"/>
      <c r="D15" s="147"/>
      <c r="E15" s="149"/>
      <c r="F15" s="147"/>
    </row>
    <row r="16" spans="1:6" s="109" customFormat="1" ht="13.5" thickBot="1">
      <c r="A16" s="106">
        <v>1</v>
      </c>
      <c r="B16" s="107">
        <v>2</v>
      </c>
      <c r="C16" s="107">
        <v>3</v>
      </c>
      <c r="D16" s="107" t="s">
        <v>72</v>
      </c>
      <c r="E16" s="107" t="s">
        <v>42</v>
      </c>
      <c r="F16" s="107" t="s">
        <v>45</v>
      </c>
    </row>
    <row r="17" spans="1:6" s="108" customFormat="1" ht="15.75">
      <c r="A17" s="110" t="s">
        <v>78</v>
      </c>
      <c r="B17" s="111" t="s">
        <v>58</v>
      </c>
      <c r="C17" s="134" t="s">
        <v>55</v>
      </c>
      <c r="D17" s="135">
        <f>D18+D46</f>
        <v>6534316.6</v>
      </c>
      <c r="E17" s="114">
        <f>E18+E46</f>
        <v>2525987.54</v>
      </c>
      <c r="F17" s="114">
        <f>D17-E17</f>
        <v>4008329.0599999996</v>
      </c>
    </row>
    <row r="18" spans="1:6" s="112" customFormat="1" ht="25.5" customHeight="1">
      <c r="A18" s="136" t="s">
        <v>79</v>
      </c>
      <c r="B18" s="113" t="s">
        <v>58</v>
      </c>
      <c r="C18" s="137" t="s">
        <v>181</v>
      </c>
      <c r="D18" s="114">
        <v>2979800</v>
      </c>
      <c r="E18" s="114">
        <v>728698.34</v>
      </c>
      <c r="F18" s="114">
        <f aca="true" t="shared" si="0" ref="F18:F52">D18-E18</f>
        <v>2251101.66</v>
      </c>
    </row>
    <row r="19" spans="1:6" s="112" customFormat="1" ht="17.25" customHeight="1">
      <c r="A19" s="136" t="s">
        <v>1</v>
      </c>
      <c r="B19" s="113" t="s">
        <v>58</v>
      </c>
      <c r="C19" s="137" t="s">
        <v>182</v>
      </c>
      <c r="D19" s="114">
        <f>D21</f>
        <v>286900</v>
      </c>
      <c r="E19" s="114">
        <v>126132.1</v>
      </c>
      <c r="F19" s="114">
        <f t="shared" si="0"/>
        <v>160767.9</v>
      </c>
    </row>
    <row r="20" spans="1:6" s="83" customFormat="1" ht="15.75" customHeight="1">
      <c r="A20" s="138" t="s">
        <v>2</v>
      </c>
      <c r="B20" s="113" t="s">
        <v>58</v>
      </c>
      <c r="C20" s="137" t="s">
        <v>183</v>
      </c>
      <c r="D20" s="114">
        <v>286900</v>
      </c>
      <c r="E20" s="114">
        <v>126132.1</v>
      </c>
      <c r="F20" s="114">
        <f t="shared" si="0"/>
        <v>160767.9</v>
      </c>
    </row>
    <row r="21" spans="1:6" s="83" customFormat="1" ht="85.5" customHeight="1">
      <c r="A21" s="115" t="s">
        <v>184</v>
      </c>
      <c r="B21" s="113" t="s">
        <v>58</v>
      </c>
      <c r="C21" s="137" t="s">
        <v>185</v>
      </c>
      <c r="D21" s="114">
        <v>286900</v>
      </c>
      <c r="E21" s="114">
        <v>123581.48</v>
      </c>
      <c r="F21" s="114">
        <f t="shared" si="0"/>
        <v>163318.52000000002</v>
      </c>
    </row>
    <row r="22" spans="1:6" s="83" customFormat="1" ht="82.5" customHeight="1">
      <c r="A22" s="115" t="s">
        <v>184</v>
      </c>
      <c r="B22" s="113" t="s">
        <v>58</v>
      </c>
      <c r="C22" s="137" t="s">
        <v>186</v>
      </c>
      <c r="D22" s="114">
        <v>0</v>
      </c>
      <c r="E22" s="114">
        <v>0.82</v>
      </c>
      <c r="F22" s="114">
        <f>D22-E22</f>
        <v>-0.82</v>
      </c>
    </row>
    <row r="23" spans="1:6" s="83" customFormat="1" ht="54.75" customHeight="1">
      <c r="A23" s="115" t="s">
        <v>302</v>
      </c>
      <c r="B23" s="113" t="s">
        <v>58</v>
      </c>
      <c r="C23" s="137" t="s">
        <v>303</v>
      </c>
      <c r="D23" s="114">
        <v>0</v>
      </c>
      <c r="E23" s="114">
        <v>2549.8</v>
      </c>
      <c r="F23" s="114">
        <v>2549.8</v>
      </c>
    </row>
    <row r="24" spans="1:11" s="83" customFormat="1" ht="26.25" customHeight="1">
      <c r="A24" s="139" t="s">
        <v>3</v>
      </c>
      <c r="B24" s="113" t="s">
        <v>187</v>
      </c>
      <c r="C24" s="137" t="s">
        <v>188</v>
      </c>
      <c r="D24" s="114">
        <f>D25+D28</f>
        <v>225800</v>
      </c>
      <c r="E24" s="114">
        <v>126683.8</v>
      </c>
      <c r="F24" s="114">
        <v>126683.8</v>
      </c>
      <c r="H24" s="116"/>
      <c r="I24" s="117"/>
      <c r="J24" s="117"/>
      <c r="K24" s="118"/>
    </row>
    <row r="25" spans="1:11" s="83" customFormat="1" ht="26.25" customHeight="1">
      <c r="A25" s="127" t="s">
        <v>4</v>
      </c>
      <c r="B25" s="113" t="s">
        <v>58</v>
      </c>
      <c r="C25" s="137" t="s">
        <v>189</v>
      </c>
      <c r="D25" s="114">
        <f>D26</f>
        <v>9400</v>
      </c>
      <c r="E25" s="114">
        <v>14468.59</v>
      </c>
      <c r="F25" s="114">
        <f>F26</f>
        <v>-4616.84</v>
      </c>
      <c r="H25" s="116"/>
      <c r="I25" s="117"/>
      <c r="J25" s="117"/>
      <c r="K25" s="118"/>
    </row>
    <row r="26" spans="1:6" s="83" customFormat="1" ht="43.5" customHeight="1">
      <c r="A26" s="119" t="s">
        <v>190</v>
      </c>
      <c r="B26" s="113" t="s">
        <v>58</v>
      </c>
      <c r="C26" s="140" t="s">
        <v>294</v>
      </c>
      <c r="D26" s="114">
        <v>9400</v>
      </c>
      <c r="E26" s="114">
        <v>14016.84</v>
      </c>
      <c r="F26" s="114">
        <f t="shared" si="0"/>
        <v>-4616.84</v>
      </c>
    </row>
    <row r="27" spans="1:6" s="83" customFormat="1" ht="45" customHeight="1">
      <c r="A27" s="119" t="s">
        <v>292</v>
      </c>
      <c r="B27" s="113" t="s">
        <v>58</v>
      </c>
      <c r="C27" s="140" t="s">
        <v>293</v>
      </c>
      <c r="D27" s="114">
        <v>0</v>
      </c>
      <c r="E27" s="114">
        <v>451.75</v>
      </c>
      <c r="F27" s="114">
        <f>D27-E27</f>
        <v>-451.75</v>
      </c>
    </row>
    <row r="28" spans="1:8" s="112" customFormat="1" ht="44.25" customHeight="1">
      <c r="A28" s="127" t="s">
        <v>5</v>
      </c>
      <c r="B28" s="113" t="s">
        <v>58</v>
      </c>
      <c r="C28" s="140" t="s">
        <v>295</v>
      </c>
      <c r="D28" s="114">
        <v>216400</v>
      </c>
      <c r="E28" s="114">
        <v>105591.98</v>
      </c>
      <c r="F28" s="114">
        <f t="shared" si="0"/>
        <v>110808.02</v>
      </c>
      <c r="H28" s="120"/>
    </row>
    <row r="29" spans="1:6" s="83" customFormat="1" ht="27" customHeight="1">
      <c r="A29" s="121" t="s">
        <v>191</v>
      </c>
      <c r="B29" s="113" t="s">
        <v>58</v>
      </c>
      <c r="C29" s="140" t="s">
        <v>192</v>
      </c>
      <c r="D29" s="114">
        <v>216400</v>
      </c>
      <c r="E29" s="114">
        <v>111819.74</v>
      </c>
      <c r="F29" s="114">
        <f t="shared" si="0"/>
        <v>104580.26</v>
      </c>
    </row>
    <row r="30" spans="1:6" s="83" customFormat="1" ht="33.75" customHeight="1">
      <c r="A30" s="121" t="s">
        <v>193</v>
      </c>
      <c r="B30" s="113" t="s">
        <v>58</v>
      </c>
      <c r="C30" s="140" t="s">
        <v>194</v>
      </c>
      <c r="D30" s="114">
        <v>0</v>
      </c>
      <c r="E30" s="114">
        <v>395.47</v>
      </c>
      <c r="F30" s="114">
        <f t="shared" si="0"/>
        <v>-395.47</v>
      </c>
    </row>
    <row r="31" spans="1:6" s="112" customFormat="1" ht="24" customHeight="1">
      <c r="A31" s="121" t="s">
        <v>6</v>
      </c>
      <c r="B31" s="113" t="s">
        <v>58</v>
      </c>
      <c r="C31" s="137" t="s">
        <v>195</v>
      </c>
      <c r="D31" s="114">
        <f>D33+D32</f>
        <v>1972300</v>
      </c>
      <c r="E31" s="114">
        <v>170572.38</v>
      </c>
      <c r="F31" s="114">
        <f>F33+F32</f>
        <v>1801727.62</v>
      </c>
    </row>
    <row r="32" spans="1:6" s="83" customFormat="1" ht="56.25" customHeight="1">
      <c r="A32" s="121" t="s">
        <v>196</v>
      </c>
      <c r="B32" s="113" t="s">
        <v>58</v>
      </c>
      <c r="C32" s="140" t="s">
        <v>197</v>
      </c>
      <c r="D32" s="114">
        <v>32000</v>
      </c>
      <c r="E32" s="114">
        <v>3808.51</v>
      </c>
      <c r="F32" s="114">
        <f t="shared" si="0"/>
        <v>28191.489999999998</v>
      </c>
    </row>
    <row r="33" spans="1:6" s="112" customFormat="1" ht="39.75" customHeight="1">
      <c r="A33" s="127" t="s">
        <v>7</v>
      </c>
      <c r="B33" s="113" t="s">
        <v>58</v>
      </c>
      <c r="C33" s="140" t="s">
        <v>198</v>
      </c>
      <c r="D33" s="114">
        <f>D35+D36</f>
        <v>1940300</v>
      </c>
      <c r="E33" s="114">
        <v>166763.87</v>
      </c>
      <c r="F33" s="114">
        <f>F35+F36</f>
        <v>1773536.1300000001</v>
      </c>
    </row>
    <row r="34" spans="1:6" s="83" customFormat="1" ht="83.25" customHeight="1">
      <c r="A34" s="121" t="s">
        <v>199</v>
      </c>
      <c r="B34" s="113" t="s">
        <v>58</v>
      </c>
      <c r="C34" s="140" t="s">
        <v>200</v>
      </c>
      <c r="D34" s="114">
        <v>1907200</v>
      </c>
      <c r="E34" s="114">
        <v>145302.45</v>
      </c>
      <c r="F34" s="114">
        <f t="shared" si="0"/>
        <v>1761897.55</v>
      </c>
    </row>
    <row r="35" spans="1:6" s="83" customFormat="1" ht="77.25" customHeight="1">
      <c r="A35" s="121" t="s">
        <v>199</v>
      </c>
      <c r="B35" s="113" t="s">
        <v>58</v>
      </c>
      <c r="C35" s="140" t="s">
        <v>201</v>
      </c>
      <c r="D35" s="114">
        <v>1907200</v>
      </c>
      <c r="E35" s="114">
        <v>145302.45</v>
      </c>
      <c r="F35" s="114">
        <f t="shared" si="0"/>
        <v>1761897.55</v>
      </c>
    </row>
    <row r="36" spans="1:6" s="83" customFormat="1" ht="87" customHeight="1">
      <c r="A36" s="119" t="s">
        <v>202</v>
      </c>
      <c r="B36" s="113" t="s">
        <v>58</v>
      </c>
      <c r="C36" s="140" t="s">
        <v>203</v>
      </c>
      <c r="D36" s="114">
        <v>33100</v>
      </c>
      <c r="E36" s="114">
        <v>21461.42</v>
      </c>
      <c r="F36" s="114">
        <f t="shared" si="0"/>
        <v>11638.580000000002</v>
      </c>
    </row>
    <row r="37" spans="1:6" s="112" customFormat="1" ht="33.75" customHeight="1">
      <c r="A37" s="141" t="s">
        <v>147</v>
      </c>
      <c r="B37" s="113" t="s">
        <v>58</v>
      </c>
      <c r="C37" s="137" t="s">
        <v>204</v>
      </c>
      <c r="D37" s="114">
        <v>4000</v>
      </c>
      <c r="E37" s="114">
        <v>960</v>
      </c>
      <c r="F37" s="114">
        <f t="shared" si="0"/>
        <v>3040</v>
      </c>
    </row>
    <row r="38" spans="1:6" s="83" customFormat="1" ht="83.25" customHeight="1">
      <c r="A38" s="121" t="s">
        <v>205</v>
      </c>
      <c r="B38" s="113" t="s">
        <v>58</v>
      </c>
      <c r="C38" s="140" t="s">
        <v>206</v>
      </c>
      <c r="D38" s="114">
        <v>4000</v>
      </c>
      <c r="E38" s="114">
        <v>960</v>
      </c>
      <c r="F38" s="114">
        <f t="shared" si="0"/>
        <v>3040</v>
      </c>
    </row>
    <row r="39" spans="1:6" s="112" customFormat="1" ht="53.25" customHeight="1">
      <c r="A39" s="139" t="s">
        <v>297</v>
      </c>
      <c r="B39" s="113" t="s">
        <v>58</v>
      </c>
      <c r="C39" s="137" t="s">
        <v>298</v>
      </c>
      <c r="D39" s="114">
        <f>D40+D41</f>
        <v>455200</v>
      </c>
      <c r="E39" s="114">
        <f>E40+E41</f>
        <v>268800.06</v>
      </c>
      <c r="F39" s="114">
        <f>D39-E39</f>
        <v>186399.94</v>
      </c>
    </row>
    <row r="40" spans="1:6" s="83" customFormat="1" ht="83.25" customHeight="1">
      <c r="A40" s="143" t="s">
        <v>296</v>
      </c>
      <c r="B40" s="140" t="s">
        <v>58</v>
      </c>
      <c r="C40" s="144" t="s">
        <v>299</v>
      </c>
      <c r="D40" s="114">
        <v>449100</v>
      </c>
      <c r="E40" s="114">
        <v>265090.06</v>
      </c>
      <c r="F40" s="114">
        <f t="shared" si="0"/>
        <v>184009.94</v>
      </c>
    </row>
    <row r="41" spans="1:6" s="83" customFormat="1" ht="71.25" customHeight="1">
      <c r="A41" s="143" t="s">
        <v>300</v>
      </c>
      <c r="B41" s="140" t="s">
        <v>58</v>
      </c>
      <c r="C41" s="144" t="s">
        <v>301</v>
      </c>
      <c r="D41" s="114">
        <v>6100</v>
      </c>
      <c r="E41" s="114">
        <v>3710</v>
      </c>
      <c r="F41" s="114">
        <f>D41-E41</f>
        <v>2390</v>
      </c>
    </row>
    <row r="42" spans="1:6" s="112" customFormat="1" ht="42.75" customHeight="1">
      <c r="A42" s="139" t="s">
        <v>8</v>
      </c>
      <c r="B42" s="113" t="s">
        <v>58</v>
      </c>
      <c r="C42" s="137" t="s">
        <v>207</v>
      </c>
      <c r="D42" s="114">
        <v>10600</v>
      </c>
      <c r="E42" s="114">
        <v>10550</v>
      </c>
      <c r="F42" s="114">
        <f t="shared" si="0"/>
        <v>50</v>
      </c>
    </row>
    <row r="43" spans="1:6" s="83" customFormat="1" ht="54.75" customHeight="1">
      <c r="A43" s="121" t="s">
        <v>208</v>
      </c>
      <c r="B43" s="113" t="s">
        <v>58</v>
      </c>
      <c r="C43" s="140" t="s">
        <v>209</v>
      </c>
      <c r="D43" s="114">
        <v>10600</v>
      </c>
      <c r="E43" s="114">
        <v>10550</v>
      </c>
      <c r="F43" s="114">
        <f>D43-E43</f>
        <v>50</v>
      </c>
    </row>
    <row r="44" spans="1:6" s="83" customFormat="1" ht="30" customHeight="1">
      <c r="A44" s="121" t="s">
        <v>317</v>
      </c>
      <c r="B44" s="113" t="s">
        <v>58</v>
      </c>
      <c r="C44" s="140" t="s">
        <v>320</v>
      </c>
      <c r="D44" s="114">
        <v>25000</v>
      </c>
      <c r="E44" s="114">
        <v>25000</v>
      </c>
      <c r="F44" s="114">
        <f>D44-E44</f>
        <v>0</v>
      </c>
    </row>
    <row r="45" spans="1:6" s="83" customFormat="1" ht="60.75" customHeight="1">
      <c r="A45" s="121" t="s">
        <v>318</v>
      </c>
      <c r="B45" s="113" t="s">
        <v>58</v>
      </c>
      <c r="C45" s="140" t="s">
        <v>319</v>
      </c>
      <c r="D45" s="114">
        <v>25000</v>
      </c>
      <c r="E45" s="114">
        <v>25000</v>
      </c>
      <c r="F45" s="114">
        <f t="shared" si="0"/>
        <v>0</v>
      </c>
    </row>
    <row r="46" spans="1:6" s="112" customFormat="1" ht="34.5" customHeight="1">
      <c r="A46" s="122" t="s">
        <v>210</v>
      </c>
      <c r="B46" s="113" t="s">
        <v>58</v>
      </c>
      <c r="C46" s="137" t="s">
        <v>211</v>
      </c>
      <c r="D46" s="114">
        <f>D47</f>
        <v>3554516.6</v>
      </c>
      <c r="E46" s="114">
        <f>E47</f>
        <v>1797289.2</v>
      </c>
      <c r="F46" s="114">
        <f t="shared" si="0"/>
        <v>1757227.4000000001</v>
      </c>
    </row>
    <row r="47" spans="1:6" s="112" customFormat="1" ht="47.25" customHeight="1">
      <c r="A47" s="139" t="s">
        <v>9</v>
      </c>
      <c r="B47" s="113" t="s">
        <v>58</v>
      </c>
      <c r="C47" s="137" t="s">
        <v>212</v>
      </c>
      <c r="D47" s="114">
        <f>D48+D49+D50+D51</f>
        <v>3554516.6</v>
      </c>
      <c r="E47" s="114">
        <f>E48+E49+E50+E51</f>
        <v>1797289.2</v>
      </c>
      <c r="F47" s="114">
        <f>F48+F49+F50+F51</f>
        <v>1757227.4</v>
      </c>
    </row>
    <row r="48" spans="1:6" s="83" customFormat="1" ht="41.25" customHeight="1">
      <c r="A48" s="119" t="s">
        <v>213</v>
      </c>
      <c r="B48" s="113" t="s">
        <v>58</v>
      </c>
      <c r="C48" s="140" t="s">
        <v>214</v>
      </c>
      <c r="D48" s="114">
        <v>2453300</v>
      </c>
      <c r="E48" s="114">
        <v>1655900</v>
      </c>
      <c r="F48" s="114">
        <f t="shared" si="0"/>
        <v>797400</v>
      </c>
    </row>
    <row r="49" spans="1:6" s="83" customFormat="1" ht="45" customHeight="1">
      <c r="A49" s="121" t="s">
        <v>215</v>
      </c>
      <c r="B49" s="113" t="s">
        <v>58</v>
      </c>
      <c r="C49" s="140" t="s">
        <v>216</v>
      </c>
      <c r="D49" s="114">
        <v>59900</v>
      </c>
      <c r="E49" s="114">
        <v>59900</v>
      </c>
      <c r="F49" s="114">
        <f t="shared" si="0"/>
        <v>0</v>
      </c>
    </row>
    <row r="50" spans="1:6" s="83" customFormat="1" ht="48" customHeight="1">
      <c r="A50" s="121" t="s">
        <v>217</v>
      </c>
      <c r="B50" s="113" t="s">
        <v>58</v>
      </c>
      <c r="C50" s="140" t="s">
        <v>218</v>
      </c>
      <c r="D50" s="114">
        <v>200</v>
      </c>
      <c r="E50" s="114">
        <v>200</v>
      </c>
      <c r="F50" s="114">
        <f t="shared" si="0"/>
        <v>0</v>
      </c>
    </row>
    <row r="51" spans="1:6" s="112" customFormat="1" ht="21" customHeight="1">
      <c r="A51" s="142" t="s">
        <v>321</v>
      </c>
      <c r="B51" s="113" t="s">
        <v>58</v>
      </c>
      <c r="C51" s="140" t="s">
        <v>219</v>
      </c>
      <c r="D51" s="114">
        <v>1041116.6</v>
      </c>
      <c r="E51" s="114">
        <v>81289.2</v>
      </c>
      <c r="F51" s="114">
        <f t="shared" si="0"/>
        <v>959827.4</v>
      </c>
    </row>
    <row r="52" spans="1:6" s="83" customFormat="1" ht="39" customHeight="1">
      <c r="A52" s="123" t="s">
        <v>220</v>
      </c>
      <c r="B52" s="113" t="s">
        <v>58</v>
      </c>
      <c r="C52" s="140" t="s">
        <v>221</v>
      </c>
      <c r="D52" s="114">
        <v>1041116.6</v>
      </c>
      <c r="E52" s="114">
        <v>81289.2</v>
      </c>
      <c r="F52" s="114">
        <f t="shared" si="0"/>
        <v>959827.4</v>
      </c>
    </row>
  </sheetData>
  <sheetProtection/>
  <mergeCells count="12">
    <mergeCell ref="A1:F1"/>
    <mergeCell ref="B2:C2"/>
    <mergeCell ref="A7:C7"/>
    <mergeCell ref="C8:E8"/>
    <mergeCell ref="F8:F9"/>
    <mergeCell ref="C12:D12"/>
    <mergeCell ref="A14:A15"/>
    <mergeCell ref="B14:B15"/>
    <mergeCell ref="C14:C15"/>
    <mergeCell ref="D14:D15"/>
    <mergeCell ref="E14:E15"/>
    <mergeCell ref="F14:F15"/>
  </mergeCells>
  <printOptions/>
  <pageMargins left="0.7874015748031497" right="0.1968503937007874" top="0.5905511811023623" bottom="0.5118110236220472" header="0.5118110236220472" footer="0.5118110236220472"/>
  <pageSetup fitToHeight="6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PageLayoutView="0" workbookViewId="0" topLeftCell="A83">
      <selection activeCell="L32" sqref="L32"/>
    </sheetView>
  </sheetViews>
  <sheetFormatPr defaultColWidth="9.140625" defaultRowHeight="12"/>
  <cols>
    <col min="1" max="1" width="50.8515625" style="29" customWidth="1"/>
    <col min="2" max="2" width="5.28125" style="1" customWidth="1"/>
    <col min="3" max="3" width="29.00390625" style="2" customWidth="1"/>
    <col min="4" max="4" width="15.28125" style="3" customWidth="1"/>
    <col min="5" max="5" width="15.00390625" style="3" customWidth="1"/>
    <col min="6" max="6" width="16.140625" style="3" customWidth="1"/>
    <col min="7" max="7" width="11.421875" style="4" customWidth="1"/>
    <col min="8" max="16384" width="9.28125" style="4" customWidth="1"/>
  </cols>
  <sheetData>
    <row r="1" spans="5:6" ht="12.75">
      <c r="E1" s="159" t="s">
        <v>146</v>
      </c>
      <c r="F1" s="160"/>
    </row>
    <row r="2" spans="1:6" ht="14.25">
      <c r="A2" s="158" t="s">
        <v>85</v>
      </c>
      <c r="B2" s="158"/>
      <c r="C2" s="158"/>
      <c r="D2" s="158"/>
      <c r="E2" s="158"/>
      <c r="F2" s="158"/>
    </row>
    <row r="3" spans="1:6" ht="14.25">
      <c r="A3" s="30"/>
      <c r="B3" s="5"/>
      <c r="C3" s="5"/>
      <c r="D3" s="6"/>
      <c r="E3" s="6"/>
      <c r="F3" s="6"/>
    </row>
    <row r="4" spans="1:6" s="8" customFormat="1" ht="12.75" customHeight="1">
      <c r="A4" s="161" t="s">
        <v>0</v>
      </c>
      <c r="B4" s="162" t="s">
        <v>70</v>
      </c>
      <c r="C4" s="162" t="s">
        <v>84</v>
      </c>
      <c r="D4" s="163" t="s">
        <v>81</v>
      </c>
      <c r="E4" s="165" t="s">
        <v>49</v>
      </c>
      <c r="F4" s="166" t="s">
        <v>73</v>
      </c>
    </row>
    <row r="5" spans="1:6" s="8" customFormat="1" ht="69.75" customHeight="1">
      <c r="A5" s="161"/>
      <c r="B5" s="162"/>
      <c r="C5" s="162"/>
      <c r="D5" s="164"/>
      <c r="E5" s="165"/>
      <c r="F5" s="166"/>
    </row>
    <row r="6" spans="1:7" s="12" customFormat="1" ht="13.5" thickBot="1">
      <c r="A6" s="31">
        <v>1</v>
      </c>
      <c r="B6" s="9">
        <v>2</v>
      </c>
      <c r="C6" s="9">
        <v>3</v>
      </c>
      <c r="D6" s="7" t="s">
        <v>72</v>
      </c>
      <c r="E6" s="7" t="s">
        <v>42</v>
      </c>
      <c r="F6" s="10" t="s">
        <v>45</v>
      </c>
      <c r="G6" s="11"/>
    </row>
    <row r="7" spans="1:6" ht="12.75">
      <c r="A7" s="32" t="s">
        <v>82</v>
      </c>
      <c r="B7" s="13">
        <v>200</v>
      </c>
      <c r="C7" s="14" t="s">
        <v>55</v>
      </c>
      <c r="D7" s="15">
        <v>7417440.6</v>
      </c>
      <c r="E7" s="15">
        <v>2997891.92</v>
      </c>
      <c r="F7" s="16">
        <f>D7-E7</f>
        <v>4419548.68</v>
      </c>
    </row>
    <row r="8" spans="1:6" ht="26.25" customHeight="1">
      <c r="A8" s="32" t="s">
        <v>83</v>
      </c>
      <c r="B8" s="17">
        <v>200</v>
      </c>
      <c r="C8" s="18" t="s">
        <v>95</v>
      </c>
      <c r="D8" s="19">
        <v>3684624</v>
      </c>
      <c r="E8" s="19">
        <v>1939925.79</v>
      </c>
      <c r="F8" s="20">
        <f>D8-E8</f>
        <v>1744698.21</v>
      </c>
    </row>
    <row r="9" spans="1:6" ht="12.75">
      <c r="A9" s="32" t="s">
        <v>13</v>
      </c>
      <c r="B9" s="17">
        <v>200</v>
      </c>
      <c r="C9" s="18" t="s">
        <v>96</v>
      </c>
      <c r="D9" s="19">
        <v>2900924</v>
      </c>
      <c r="E9" s="19">
        <v>1299878.62</v>
      </c>
      <c r="F9" s="20">
        <f aca="true" t="shared" si="0" ref="F9:F101">D9-E9</f>
        <v>1601045.38</v>
      </c>
    </row>
    <row r="10" spans="1:6" ht="12.75">
      <c r="A10" s="32" t="s">
        <v>14</v>
      </c>
      <c r="B10" s="17">
        <v>200</v>
      </c>
      <c r="C10" s="18" t="s">
        <v>97</v>
      </c>
      <c r="D10" s="19">
        <v>2645500</v>
      </c>
      <c r="E10" s="19">
        <v>1160795.09</v>
      </c>
      <c r="F10" s="20">
        <f t="shared" si="0"/>
        <v>1484704.91</v>
      </c>
    </row>
    <row r="11" spans="1:6" ht="12.75">
      <c r="A11" s="32" t="s">
        <v>15</v>
      </c>
      <c r="B11" s="17">
        <v>200</v>
      </c>
      <c r="C11" s="18" t="s">
        <v>98</v>
      </c>
      <c r="D11" s="19">
        <v>1959400</v>
      </c>
      <c r="E11" s="19">
        <v>880939.97</v>
      </c>
      <c r="F11" s="20">
        <f t="shared" si="0"/>
        <v>1078460.03</v>
      </c>
    </row>
    <row r="12" spans="1:6" ht="12.75">
      <c r="A12" s="32" t="s">
        <v>16</v>
      </c>
      <c r="B12" s="17">
        <v>200</v>
      </c>
      <c r="C12" s="18" t="s">
        <v>99</v>
      </c>
      <c r="D12" s="19">
        <v>72800</v>
      </c>
      <c r="E12" s="19">
        <v>20000</v>
      </c>
      <c r="F12" s="20">
        <f t="shared" si="0"/>
        <v>52800</v>
      </c>
    </row>
    <row r="13" spans="1:6" ht="12.75">
      <c r="A13" s="32" t="s">
        <v>17</v>
      </c>
      <c r="B13" s="17">
        <v>200</v>
      </c>
      <c r="C13" s="18" t="s">
        <v>100</v>
      </c>
      <c r="D13" s="19">
        <v>613300</v>
      </c>
      <c r="E13" s="19">
        <v>259855.12</v>
      </c>
      <c r="F13" s="20">
        <f t="shared" si="0"/>
        <v>353444.88</v>
      </c>
    </row>
    <row r="14" spans="1:6" ht="12.75">
      <c r="A14" s="32" t="s">
        <v>18</v>
      </c>
      <c r="B14" s="17">
        <v>200</v>
      </c>
      <c r="C14" s="18" t="s">
        <v>101</v>
      </c>
      <c r="D14" s="19">
        <v>153100</v>
      </c>
      <c r="E14" s="19">
        <v>77371.76</v>
      </c>
      <c r="F14" s="20">
        <f t="shared" si="0"/>
        <v>75728.24</v>
      </c>
    </row>
    <row r="15" spans="1:6" ht="12.75">
      <c r="A15" s="32" t="s">
        <v>19</v>
      </c>
      <c r="B15" s="17">
        <v>200</v>
      </c>
      <c r="C15" s="18" t="s">
        <v>102</v>
      </c>
      <c r="D15" s="19">
        <v>15200</v>
      </c>
      <c r="E15" s="19">
        <v>6223.09</v>
      </c>
      <c r="F15" s="20">
        <f t="shared" si="0"/>
        <v>8976.91</v>
      </c>
    </row>
    <row r="16" spans="1:6" ht="12.75">
      <c r="A16" s="32" t="s">
        <v>137</v>
      </c>
      <c r="B16" s="17">
        <v>200</v>
      </c>
      <c r="C16" s="18" t="s">
        <v>138</v>
      </c>
      <c r="D16" s="19">
        <v>6000</v>
      </c>
      <c r="E16" s="19">
        <v>5667</v>
      </c>
      <c r="F16" s="20">
        <f>D16-E16</f>
        <v>333</v>
      </c>
    </row>
    <row r="17" spans="1:6" ht="12.75">
      <c r="A17" s="32" t="s">
        <v>20</v>
      </c>
      <c r="B17" s="17">
        <v>200</v>
      </c>
      <c r="C17" s="18" t="s">
        <v>103</v>
      </c>
      <c r="D17" s="19">
        <v>14600</v>
      </c>
      <c r="E17" s="19">
        <v>6673.17</v>
      </c>
      <c r="F17" s="20">
        <f t="shared" si="0"/>
        <v>7926.83</v>
      </c>
    </row>
    <row r="18" spans="1:6" ht="12.75">
      <c r="A18" s="32" t="s">
        <v>21</v>
      </c>
      <c r="B18" s="17">
        <v>200</v>
      </c>
      <c r="C18" s="18" t="s">
        <v>104</v>
      </c>
      <c r="D18" s="19">
        <v>20000</v>
      </c>
      <c r="E18" s="19">
        <v>2000</v>
      </c>
      <c r="F18" s="20">
        <f t="shared" si="0"/>
        <v>18000</v>
      </c>
    </row>
    <row r="19" spans="1:6" ht="12.75">
      <c r="A19" s="32" t="s">
        <v>22</v>
      </c>
      <c r="B19" s="17">
        <v>200</v>
      </c>
      <c r="C19" s="18" t="s">
        <v>105</v>
      </c>
      <c r="D19" s="19">
        <v>97300</v>
      </c>
      <c r="E19" s="19">
        <v>56808.5</v>
      </c>
      <c r="F19" s="20">
        <f t="shared" si="0"/>
        <v>40491.5</v>
      </c>
    </row>
    <row r="20" spans="1:6" ht="12.75">
      <c r="A20" s="32" t="s">
        <v>37</v>
      </c>
      <c r="B20" s="17">
        <v>200</v>
      </c>
      <c r="C20" s="18" t="s">
        <v>304</v>
      </c>
      <c r="D20" s="19">
        <v>36124</v>
      </c>
      <c r="E20" s="19">
        <v>16617.68</v>
      </c>
      <c r="F20" s="20">
        <f>D20-E20</f>
        <v>19506.32</v>
      </c>
    </row>
    <row r="21" spans="1:6" ht="24">
      <c r="A21" s="32" t="s">
        <v>38</v>
      </c>
      <c r="B21" s="17">
        <v>200</v>
      </c>
      <c r="C21" s="18" t="s">
        <v>222</v>
      </c>
      <c r="D21" s="19">
        <v>36124</v>
      </c>
      <c r="E21" s="19">
        <v>16617.68</v>
      </c>
      <c r="F21" s="20">
        <f t="shared" si="0"/>
        <v>19506.32</v>
      </c>
    </row>
    <row r="22" spans="1:6" ht="12.75">
      <c r="A22" s="32" t="s">
        <v>23</v>
      </c>
      <c r="B22" s="17">
        <v>200</v>
      </c>
      <c r="C22" s="18" t="s">
        <v>106</v>
      </c>
      <c r="D22" s="19">
        <v>66200</v>
      </c>
      <c r="E22" s="19">
        <v>45094.09</v>
      </c>
      <c r="F22" s="20">
        <f t="shared" si="0"/>
        <v>21105.910000000003</v>
      </c>
    </row>
    <row r="23" spans="1:6" ht="12.75">
      <c r="A23" s="32" t="s">
        <v>24</v>
      </c>
      <c r="B23" s="17">
        <v>200</v>
      </c>
      <c r="C23" s="18" t="s">
        <v>107</v>
      </c>
      <c r="D23" s="19">
        <v>783700</v>
      </c>
      <c r="E23" s="19">
        <v>640047.17</v>
      </c>
      <c r="F23" s="20">
        <f t="shared" si="0"/>
        <v>143652.82999999996</v>
      </c>
    </row>
    <row r="24" spans="1:6" ht="12.75">
      <c r="A24" s="32" t="s">
        <v>25</v>
      </c>
      <c r="B24" s="17">
        <v>200</v>
      </c>
      <c r="C24" s="18" t="s">
        <v>108</v>
      </c>
      <c r="D24" s="19">
        <v>543700</v>
      </c>
      <c r="E24" s="19">
        <v>543630</v>
      </c>
      <c r="F24" s="20">
        <f t="shared" si="0"/>
        <v>70</v>
      </c>
    </row>
    <row r="25" spans="1:6" ht="12.75">
      <c r="A25" s="32" t="s">
        <v>26</v>
      </c>
      <c r="B25" s="17">
        <v>200</v>
      </c>
      <c r="C25" s="18" t="s">
        <v>109</v>
      </c>
      <c r="D25" s="19">
        <v>240000</v>
      </c>
      <c r="E25" s="19">
        <v>96417.17</v>
      </c>
      <c r="F25" s="20">
        <f t="shared" si="0"/>
        <v>143582.83000000002</v>
      </c>
    </row>
    <row r="26" spans="1:6" s="132" customFormat="1" ht="38.25" customHeight="1">
      <c r="A26" s="128" t="s">
        <v>27</v>
      </c>
      <c r="B26" s="129">
        <v>200</v>
      </c>
      <c r="C26" s="130" t="s">
        <v>140</v>
      </c>
      <c r="D26" s="133">
        <v>700100</v>
      </c>
      <c r="E26" s="133">
        <f>E27</f>
        <v>356481.87</v>
      </c>
      <c r="F26" s="131">
        <f>D26-E26</f>
        <v>343618.13</v>
      </c>
    </row>
    <row r="27" spans="1:6" s="132" customFormat="1" ht="12.75">
      <c r="A27" s="128" t="s">
        <v>13</v>
      </c>
      <c r="B27" s="129">
        <v>200</v>
      </c>
      <c r="C27" s="130" t="s">
        <v>305</v>
      </c>
      <c r="D27" s="133">
        <f>D28</f>
        <v>700100</v>
      </c>
      <c r="E27" s="133">
        <f>E28</f>
        <v>356481.87</v>
      </c>
      <c r="F27" s="131">
        <f t="shared" si="0"/>
        <v>343618.13</v>
      </c>
    </row>
    <row r="28" spans="1:6" s="132" customFormat="1" ht="12.75">
      <c r="A28" s="128" t="s">
        <v>14</v>
      </c>
      <c r="B28" s="129">
        <v>200</v>
      </c>
      <c r="C28" s="130" t="s">
        <v>306</v>
      </c>
      <c r="D28" s="133">
        <f>D29+D30+D31</f>
        <v>700100</v>
      </c>
      <c r="E28" s="133">
        <v>356481.87</v>
      </c>
      <c r="F28" s="131">
        <f t="shared" si="0"/>
        <v>343618.13</v>
      </c>
    </row>
    <row r="29" spans="1:6" s="132" customFormat="1" ht="12.75">
      <c r="A29" s="128" t="s">
        <v>15</v>
      </c>
      <c r="B29" s="129">
        <v>200</v>
      </c>
      <c r="C29" s="130" t="s">
        <v>307</v>
      </c>
      <c r="D29" s="133">
        <v>517300</v>
      </c>
      <c r="E29" s="133">
        <v>250522.98</v>
      </c>
      <c r="F29" s="131">
        <f t="shared" si="0"/>
        <v>266777.02</v>
      </c>
    </row>
    <row r="30" spans="1:6" s="132" customFormat="1" ht="12.75">
      <c r="A30" s="128" t="s">
        <v>16</v>
      </c>
      <c r="B30" s="129">
        <v>200</v>
      </c>
      <c r="C30" s="130" t="s">
        <v>308</v>
      </c>
      <c r="D30" s="133">
        <v>20500</v>
      </c>
      <c r="E30" s="133">
        <v>19400</v>
      </c>
      <c r="F30" s="131">
        <f t="shared" si="0"/>
        <v>1100</v>
      </c>
    </row>
    <row r="31" spans="1:6" s="132" customFormat="1" ht="12.75">
      <c r="A31" s="128" t="s">
        <v>17</v>
      </c>
      <c r="B31" s="129">
        <v>200</v>
      </c>
      <c r="C31" s="130" t="s">
        <v>309</v>
      </c>
      <c r="D31" s="133">
        <v>162300</v>
      </c>
      <c r="E31" s="133">
        <v>86558.89</v>
      </c>
      <c r="F31" s="131">
        <f t="shared" si="0"/>
        <v>75741.11</v>
      </c>
    </row>
    <row r="32" spans="1:6" s="132" customFormat="1" ht="51">
      <c r="A32" s="178" t="s">
        <v>223</v>
      </c>
      <c r="B32" s="129">
        <v>200</v>
      </c>
      <c r="C32" s="130" t="s">
        <v>225</v>
      </c>
      <c r="D32" s="133">
        <v>13424</v>
      </c>
      <c r="E32" s="133">
        <v>5442</v>
      </c>
      <c r="F32" s="131">
        <f t="shared" si="0"/>
        <v>7982</v>
      </c>
    </row>
    <row r="33" spans="1:6" s="132" customFormat="1" ht="12.75">
      <c r="A33" s="178" t="s">
        <v>13</v>
      </c>
      <c r="B33" s="129">
        <v>200</v>
      </c>
      <c r="C33" s="130" t="s">
        <v>226</v>
      </c>
      <c r="D33" s="133">
        <v>13424</v>
      </c>
      <c r="E33" s="133">
        <v>5442</v>
      </c>
      <c r="F33" s="131">
        <f t="shared" si="0"/>
        <v>7982</v>
      </c>
    </row>
    <row r="34" spans="1:6" s="132" customFormat="1" ht="12.75">
      <c r="A34" s="178" t="s">
        <v>224</v>
      </c>
      <c r="B34" s="129">
        <v>200</v>
      </c>
      <c r="C34" s="130" t="s">
        <v>227</v>
      </c>
      <c r="D34" s="133">
        <v>13424</v>
      </c>
      <c r="E34" s="133">
        <v>5442</v>
      </c>
      <c r="F34" s="131">
        <f t="shared" si="0"/>
        <v>7982</v>
      </c>
    </row>
    <row r="35" spans="1:6" s="132" customFormat="1" ht="25.5">
      <c r="A35" s="178" t="s">
        <v>38</v>
      </c>
      <c r="B35" s="129">
        <v>200</v>
      </c>
      <c r="C35" s="130" t="s">
        <v>228</v>
      </c>
      <c r="D35" s="133">
        <v>13424</v>
      </c>
      <c r="E35" s="133">
        <v>5442</v>
      </c>
      <c r="F35" s="131">
        <f t="shared" si="0"/>
        <v>7982</v>
      </c>
    </row>
    <row r="36" spans="1:6" s="132" customFormat="1" ht="48" customHeight="1">
      <c r="A36" s="128" t="s">
        <v>28</v>
      </c>
      <c r="B36" s="129">
        <v>200</v>
      </c>
      <c r="C36" s="130" t="s">
        <v>141</v>
      </c>
      <c r="D36" s="133">
        <v>2920400</v>
      </c>
      <c r="E36" s="133">
        <v>1283559.26</v>
      </c>
      <c r="F36" s="131">
        <f t="shared" si="0"/>
        <v>1636840.74</v>
      </c>
    </row>
    <row r="37" spans="1:6" s="132" customFormat="1" ht="12.75">
      <c r="A37" s="128" t="s">
        <v>13</v>
      </c>
      <c r="B37" s="129">
        <v>200</v>
      </c>
      <c r="C37" s="130" t="s">
        <v>148</v>
      </c>
      <c r="D37" s="133">
        <v>2137600</v>
      </c>
      <c r="E37" s="133">
        <v>903232.75</v>
      </c>
      <c r="F37" s="131">
        <f t="shared" si="0"/>
        <v>1234367.25</v>
      </c>
    </row>
    <row r="38" spans="1:6" s="132" customFormat="1" ht="12.75">
      <c r="A38" s="128" t="s">
        <v>14</v>
      </c>
      <c r="B38" s="129">
        <v>200</v>
      </c>
      <c r="C38" s="130" t="s">
        <v>149</v>
      </c>
      <c r="D38" s="133">
        <f>D39+D40+D41</f>
        <v>1945400</v>
      </c>
      <c r="E38" s="133">
        <v>804313.22</v>
      </c>
      <c r="F38" s="131">
        <f t="shared" si="0"/>
        <v>1141086.78</v>
      </c>
    </row>
    <row r="39" spans="1:6" s="132" customFormat="1" ht="12.75">
      <c r="A39" s="128" t="s">
        <v>15</v>
      </c>
      <c r="B39" s="129">
        <v>200</v>
      </c>
      <c r="C39" s="130" t="s">
        <v>150</v>
      </c>
      <c r="D39" s="133">
        <v>1442100</v>
      </c>
      <c r="E39" s="133">
        <v>630416.99</v>
      </c>
      <c r="F39" s="131">
        <f t="shared" si="0"/>
        <v>811683.01</v>
      </c>
    </row>
    <row r="40" spans="1:6" s="132" customFormat="1" ht="12.75">
      <c r="A40" s="128" t="s">
        <v>16</v>
      </c>
      <c r="B40" s="129">
        <v>200</v>
      </c>
      <c r="C40" s="130" t="s">
        <v>151</v>
      </c>
      <c r="D40" s="133">
        <v>52300</v>
      </c>
      <c r="E40" s="133">
        <v>600</v>
      </c>
      <c r="F40" s="131">
        <f t="shared" si="0"/>
        <v>51700</v>
      </c>
    </row>
    <row r="41" spans="1:6" s="132" customFormat="1" ht="12.75">
      <c r="A41" s="128" t="s">
        <v>17</v>
      </c>
      <c r="B41" s="129">
        <v>200</v>
      </c>
      <c r="C41" s="130" t="s">
        <v>152</v>
      </c>
      <c r="D41" s="133">
        <v>451000</v>
      </c>
      <c r="E41" s="133">
        <v>173296.23</v>
      </c>
      <c r="F41" s="131">
        <f t="shared" si="0"/>
        <v>277703.77</v>
      </c>
    </row>
    <row r="42" spans="1:6" s="132" customFormat="1" ht="12.75">
      <c r="A42" s="128" t="s">
        <v>18</v>
      </c>
      <c r="B42" s="129">
        <v>200</v>
      </c>
      <c r="C42" s="130" t="s">
        <v>153</v>
      </c>
      <c r="D42" s="133">
        <v>153100</v>
      </c>
      <c r="E42" s="133">
        <v>77371.76</v>
      </c>
      <c r="F42" s="131">
        <f t="shared" si="0"/>
        <v>75728.24</v>
      </c>
    </row>
    <row r="43" spans="1:6" s="132" customFormat="1" ht="12.75">
      <c r="A43" s="128" t="s">
        <v>19</v>
      </c>
      <c r="B43" s="129">
        <v>200</v>
      </c>
      <c r="C43" s="130" t="s">
        <v>154</v>
      </c>
      <c r="D43" s="133">
        <v>15200</v>
      </c>
      <c r="E43" s="133">
        <v>6223.09</v>
      </c>
      <c r="F43" s="131">
        <f t="shared" si="0"/>
        <v>8976.91</v>
      </c>
    </row>
    <row r="44" spans="1:6" s="132" customFormat="1" ht="12.75">
      <c r="A44" s="128" t="s">
        <v>137</v>
      </c>
      <c r="B44" s="129">
        <v>200</v>
      </c>
      <c r="C44" s="130" t="s">
        <v>155</v>
      </c>
      <c r="D44" s="133">
        <v>6000</v>
      </c>
      <c r="E44" s="133">
        <v>5667</v>
      </c>
      <c r="F44" s="131">
        <f>D44-E44</f>
        <v>333</v>
      </c>
    </row>
    <row r="45" spans="1:6" s="132" customFormat="1" ht="12.75">
      <c r="A45" s="128" t="s">
        <v>20</v>
      </c>
      <c r="B45" s="129">
        <v>200</v>
      </c>
      <c r="C45" s="130" t="s">
        <v>156</v>
      </c>
      <c r="D45" s="133">
        <v>14600</v>
      </c>
      <c r="E45" s="133">
        <v>6673.17</v>
      </c>
      <c r="F45" s="131">
        <f t="shared" si="0"/>
        <v>7926.83</v>
      </c>
    </row>
    <row r="46" spans="1:6" s="132" customFormat="1" ht="12.75">
      <c r="A46" s="128" t="s">
        <v>21</v>
      </c>
      <c r="B46" s="129">
        <v>200</v>
      </c>
      <c r="C46" s="130" t="s">
        <v>157</v>
      </c>
      <c r="D46" s="133">
        <v>20000</v>
      </c>
      <c r="E46" s="133">
        <v>2000</v>
      </c>
      <c r="F46" s="131">
        <f t="shared" si="0"/>
        <v>18000</v>
      </c>
    </row>
    <row r="47" spans="1:6" s="132" customFormat="1" ht="12.75">
      <c r="A47" s="128" t="s">
        <v>22</v>
      </c>
      <c r="B47" s="129">
        <v>200</v>
      </c>
      <c r="C47" s="130" t="s">
        <v>158</v>
      </c>
      <c r="D47" s="133">
        <v>97300</v>
      </c>
      <c r="E47" s="133">
        <v>56808.5</v>
      </c>
      <c r="F47" s="131">
        <f t="shared" si="0"/>
        <v>40491.5</v>
      </c>
    </row>
    <row r="48" spans="1:6" s="132" customFormat="1" ht="25.5">
      <c r="A48" s="178" t="s">
        <v>38</v>
      </c>
      <c r="B48" s="129">
        <v>200</v>
      </c>
      <c r="C48" s="130" t="s">
        <v>233</v>
      </c>
      <c r="D48" s="133">
        <v>22700</v>
      </c>
      <c r="E48" s="133">
        <v>11175.68</v>
      </c>
      <c r="F48" s="131">
        <f t="shared" si="0"/>
        <v>11524.32</v>
      </c>
    </row>
    <row r="49" spans="1:6" s="132" customFormat="1" ht="12.75">
      <c r="A49" s="128" t="s">
        <v>23</v>
      </c>
      <c r="B49" s="129">
        <v>200</v>
      </c>
      <c r="C49" s="130" t="s">
        <v>159</v>
      </c>
      <c r="D49" s="133">
        <v>16400</v>
      </c>
      <c r="E49" s="133">
        <v>10372.09</v>
      </c>
      <c r="F49" s="131">
        <f t="shared" si="0"/>
        <v>6027.91</v>
      </c>
    </row>
    <row r="50" spans="1:6" s="132" customFormat="1" ht="12.75">
      <c r="A50" s="128" t="s">
        <v>24</v>
      </c>
      <c r="B50" s="129">
        <v>200</v>
      </c>
      <c r="C50" s="130" t="s">
        <v>160</v>
      </c>
      <c r="D50" s="133">
        <v>783700</v>
      </c>
      <c r="E50" s="133">
        <v>640047.17</v>
      </c>
      <c r="F50" s="131">
        <f t="shared" si="0"/>
        <v>143652.82999999996</v>
      </c>
    </row>
    <row r="51" spans="1:6" s="132" customFormat="1" ht="12.75">
      <c r="A51" s="128" t="s">
        <v>25</v>
      </c>
      <c r="B51" s="129">
        <v>200</v>
      </c>
      <c r="C51" s="130" t="s">
        <v>161</v>
      </c>
      <c r="D51" s="133">
        <v>543700</v>
      </c>
      <c r="E51" s="133">
        <v>543630</v>
      </c>
      <c r="F51" s="131">
        <f t="shared" si="0"/>
        <v>70</v>
      </c>
    </row>
    <row r="52" spans="1:6" s="132" customFormat="1" ht="12.75">
      <c r="A52" s="128" t="s">
        <v>26</v>
      </c>
      <c r="B52" s="129">
        <v>200</v>
      </c>
      <c r="C52" s="130" t="s">
        <v>162</v>
      </c>
      <c r="D52" s="133">
        <v>240000</v>
      </c>
      <c r="E52" s="133">
        <v>96417.17</v>
      </c>
      <c r="F52" s="131">
        <f t="shared" si="0"/>
        <v>143582.83000000002</v>
      </c>
    </row>
    <row r="53" spans="1:6" s="132" customFormat="1" ht="20.25" customHeight="1">
      <c r="A53" s="128" t="s">
        <v>230</v>
      </c>
      <c r="B53" s="129">
        <v>200</v>
      </c>
      <c r="C53" s="130" t="s">
        <v>229</v>
      </c>
      <c r="D53" s="133">
        <v>15000</v>
      </c>
      <c r="E53" s="133">
        <v>0</v>
      </c>
      <c r="F53" s="131">
        <f aca="true" t="shared" si="1" ref="F53:F58">D53-E53</f>
        <v>15000</v>
      </c>
    </row>
    <row r="54" spans="1:6" s="132" customFormat="1" ht="29.25" customHeight="1">
      <c r="A54" s="128" t="s">
        <v>13</v>
      </c>
      <c r="B54" s="129">
        <v>200</v>
      </c>
      <c r="C54" s="130" t="s">
        <v>231</v>
      </c>
      <c r="D54" s="133">
        <v>15000</v>
      </c>
      <c r="E54" s="133">
        <v>0</v>
      </c>
      <c r="F54" s="131">
        <f t="shared" si="1"/>
        <v>15000</v>
      </c>
    </row>
    <row r="55" spans="1:6" s="132" customFormat="1" ht="17.25" customHeight="1">
      <c r="A55" s="128" t="s">
        <v>142</v>
      </c>
      <c r="B55" s="129">
        <v>200</v>
      </c>
      <c r="C55" s="130" t="s">
        <v>232</v>
      </c>
      <c r="D55" s="133">
        <v>15000</v>
      </c>
      <c r="E55" s="133">
        <v>0</v>
      </c>
      <c r="F55" s="131">
        <f t="shared" si="1"/>
        <v>15000</v>
      </c>
    </row>
    <row r="56" spans="1:6" s="132" customFormat="1" ht="12.75">
      <c r="A56" s="128" t="s">
        <v>29</v>
      </c>
      <c r="B56" s="129">
        <v>200</v>
      </c>
      <c r="C56" s="130" t="s">
        <v>234</v>
      </c>
      <c r="D56" s="133">
        <v>34800</v>
      </c>
      <c r="E56" s="133">
        <v>34722</v>
      </c>
      <c r="F56" s="131">
        <f t="shared" si="1"/>
        <v>78</v>
      </c>
    </row>
    <row r="57" spans="1:6" s="132" customFormat="1" ht="12.75">
      <c r="A57" s="128" t="s">
        <v>13</v>
      </c>
      <c r="B57" s="129">
        <v>200</v>
      </c>
      <c r="C57" s="130" t="s">
        <v>235</v>
      </c>
      <c r="D57" s="133">
        <v>34800</v>
      </c>
      <c r="E57" s="133">
        <v>34722</v>
      </c>
      <c r="F57" s="131">
        <f t="shared" si="1"/>
        <v>78</v>
      </c>
    </row>
    <row r="58" spans="1:6" s="132" customFormat="1" ht="12.75">
      <c r="A58" s="128" t="s">
        <v>23</v>
      </c>
      <c r="B58" s="129">
        <v>200</v>
      </c>
      <c r="C58" s="130" t="s">
        <v>236</v>
      </c>
      <c r="D58" s="133">
        <v>34800</v>
      </c>
      <c r="E58" s="133">
        <v>34722</v>
      </c>
      <c r="F58" s="131">
        <f t="shared" si="1"/>
        <v>78</v>
      </c>
    </row>
    <row r="59" spans="1:6" s="132" customFormat="1" ht="12.75">
      <c r="A59" s="128" t="s">
        <v>30</v>
      </c>
      <c r="B59" s="129">
        <v>200</v>
      </c>
      <c r="C59" s="130" t="s">
        <v>110</v>
      </c>
      <c r="D59" s="133">
        <v>59900</v>
      </c>
      <c r="E59" s="133">
        <v>24131.9</v>
      </c>
      <c r="F59" s="131">
        <f t="shared" si="0"/>
        <v>35768.1</v>
      </c>
    </row>
    <row r="60" spans="1:6" s="132" customFormat="1" ht="12.75">
      <c r="A60" s="128" t="s">
        <v>13</v>
      </c>
      <c r="B60" s="129">
        <v>200</v>
      </c>
      <c r="C60" s="130" t="s">
        <v>111</v>
      </c>
      <c r="D60" s="133">
        <v>59900</v>
      </c>
      <c r="E60" s="133">
        <f>E59</f>
        <v>24131.9</v>
      </c>
      <c r="F60" s="131">
        <f t="shared" si="0"/>
        <v>35768.1</v>
      </c>
    </row>
    <row r="61" spans="1:6" s="132" customFormat="1" ht="12.75">
      <c r="A61" s="128" t="s">
        <v>14</v>
      </c>
      <c r="B61" s="129">
        <v>200</v>
      </c>
      <c r="C61" s="130" t="s">
        <v>112</v>
      </c>
      <c r="D61" s="133">
        <v>59900</v>
      </c>
      <c r="E61" s="133">
        <v>24131.9</v>
      </c>
      <c r="F61" s="131">
        <f t="shared" si="0"/>
        <v>35768.1</v>
      </c>
    </row>
    <row r="62" spans="1:6" s="132" customFormat="1" ht="12.75">
      <c r="A62" s="128" t="s">
        <v>15</v>
      </c>
      <c r="B62" s="129">
        <v>200</v>
      </c>
      <c r="C62" s="130" t="s">
        <v>113</v>
      </c>
      <c r="D62" s="133">
        <v>46000</v>
      </c>
      <c r="E62" s="133">
        <v>18900.45</v>
      </c>
      <c r="F62" s="131">
        <f t="shared" si="0"/>
        <v>27099.55</v>
      </c>
    </row>
    <row r="63" spans="1:6" s="132" customFormat="1" ht="12.75">
      <c r="A63" s="128" t="s">
        <v>17</v>
      </c>
      <c r="B63" s="129">
        <v>200</v>
      </c>
      <c r="C63" s="130" t="s">
        <v>114</v>
      </c>
      <c r="D63" s="133">
        <v>13900</v>
      </c>
      <c r="E63" s="133">
        <v>5231.45</v>
      </c>
      <c r="F63" s="131">
        <f t="shared" si="0"/>
        <v>8668.55</v>
      </c>
    </row>
    <row r="64" spans="1:6" s="132" customFormat="1" ht="12.75">
      <c r="A64" s="128" t="s">
        <v>31</v>
      </c>
      <c r="B64" s="129">
        <v>200</v>
      </c>
      <c r="C64" s="130" t="s">
        <v>143</v>
      </c>
      <c r="D64" s="133">
        <v>59900</v>
      </c>
      <c r="E64" s="133">
        <v>19305.52</v>
      </c>
      <c r="F64" s="131">
        <f t="shared" si="0"/>
        <v>40594.479999999996</v>
      </c>
    </row>
    <row r="65" spans="1:6" s="132" customFormat="1" ht="24">
      <c r="A65" s="128" t="s">
        <v>144</v>
      </c>
      <c r="B65" s="129">
        <v>200</v>
      </c>
      <c r="C65" s="130" t="s">
        <v>145</v>
      </c>
      <c r="D65" s="133">
        <v>59900</v>
      </c>
      <c r="E65" s="133">
        <f>E66</f>
        <v>24131.9</v>
      </c>
      <c r="F65" s="131">
        <f>D65-E65</f>
        <v>35768.1</v>
      </c>
    </row>
    <row r="66" spans="1:6" s="132" customFormat="1" ht="12.75">
      <c r="A66" s="128" t="s">
        <v>13</v>
      </c>
      <c r="B66" s="129">
        <v>200</v>
      </c>
      <c r="C66" s="130" t="s">
        <v>163</v>
      </c>
      <c r="D66" s="133">
        <v>59900</v>
      </c>
      <c r="E66" s="133">
        <f>E67</f>
        <v>24131.9</v>
      </c>
      <c r="F66" s="131">
        <f t="shared" si="0"/>
        <v>35768.1</v>
      </c>
    </row>
    <row r="67" spans="1:6" s="132" customFormat="1" ht="12.75">
      <c r="A67" s="128" t="s">
        <v>14</v>
      </c>
      <c r="B67" s="129">
        <v>200</v>
      </c>
      <c r="C67" s="130" t="s">
        <v>164</v>
      </c>
      <c r="D67" s="133">
        <v>59900</v>
      </c>
      <c r="E67" s="133">
        <v>24131.9</v>
      </c>
      <c r="F67" s="131">
        <f t="shared" si="0"/>
        <v>35768.1</v>
      </c>
    </row>
    <row r="68" spans="1:6" s="132" customFormat="1" ht="12.75">
      <c r="A68" s="128" t="s">
        <v>15</v>
      </c>
      <c r="B68" s="129">
        <v>200</v>
      </c>
      <c r="C68" s="130" t="s">
        <v>165</v>
      </c>
      <c r="D68" s="133">
        <v>46000</v>
      </c>
      <c r="E68" s="133">
        <v>18900.45</v>
      </c>
      <c r="F68" s="131">
        <f t="shared" si="0"/>
        <v>27099.55</v>
      </c>
    </row>
    <row r="69" spans="1:6" s="132" customFormat="1" ht="12.75">
      <c r="A69" s="128" t="s">
        <v>17</v>
      </c>
      <c r="B69" s="129">
        <v>200</v>
      </c>
      <c r="C69" s="130" t="s">
        <v>166</v>
      </c>
      <c r="D69" s="133">
        <v>13900</v>
      </c>
      <c r="E69" s="133">
        <v>5231.45</v>
      </c>
      <c r="F69" s="131">
        <f t="shared" si="0"/>
        <v>8668.55</v>
      </c>
    </row>
    <row r="70" spans="1:6" s="132" customFormat="1" ht="24">
      <c r="A70" s="128" t="s">
        <v>237</v>
      </c>
      <c r="B70" s="129">
        <v>200</v>
      </c>
      <c r="C70" s="130" t="s">
        <v>238</v>
      </c>
      <c r="D70" s="133">
        <v>63400</v>
      </c>
      <c r="E70" s="133">
        <v>37300</v>
      </c>
      <c r="F70" s="131">
        <f>D70-E70</f>
        <v>26100</v>
      </c>
    </row>
    <row r="71" spans="1:6" s="132" customFormat="1" ht="12.75">
      <c r="A71" s="128" t="s">
        <v>13</v>
      </c>
      <c r="B71" s="129">
        <v>200</v>
      </c>
      <c r="C71" s="130" t="s">
        <v>239</v>
      </c>
      <c r="D71" s="133">
        <v>63400</v>
      </c>
      <c r="E71" s="133">
        <v>37300</v>
      </c>
      <c r="F71" s="131">
        <f aca="true" t="shared" si="2" ref="F71:F83">D71-E71</f>
        <v>26100</v>
      </c>
    </row>
    <row r="72" spans="1:6" s="132" customFormat="1" ht="12.75">
      <c r="A72" s="128" t="s">
        <v>18</v>
      </c>
      <c r="B72" s="129">
        <v>200</v>
      </c>
      <c r="C72" s="130" t="s">
        <v>310</v>
      </c>
      <c r="D72" s="133">
        <v>6800</v>
      </c>
      <c r="E72" s="133">
        <v>6800</v>
      </c>
      <c r="F72" s="131">
        <f t="shared" si="2"/>
        <v>0</v>
      </c>
    </row>
    <row r="73" spans="1:6" s="132" customFormat="1" ht="12.75">
      <c r="A73" s="128" t="s">
        <v>21</v>
      </c>
      <c r="B73" s="129">
        <v>200</v>
      </c>
      <c r="C73" s="130" t="s">
        <v>311</v>
      </c>
      <c r="D73" s="133">
        <v>6800</v>
      </c>
      <c r="E73" s="133">
        <v>6800</v>
      </c>
      <c r="F73" s="131">
        <f t="shared" si="2"/>
        <v>0</v>
      </c>
    </row>
    <row r="74" spans="1:6" s="132" customFormat="1" ht="12.75">
      <c r="A74" s="128" t="s">
        <v>37</v>
      </c>
      <c r="B74" s="129">
        <v>200</v>
      </c>
      <c r="C74" s="130" t="s">
        <v>240</v>
      </c>
      <c r="D74" s="133">
        <v>56600</v>
      </c>
      <c r="E74" s="133">
        <v>30500</v>
      </c>
      <c r="F74" s="131">
        <f t="shared" si="2"/>
        <v>26100</v>
      </c>
    </row>
    <row r="75" spans="1:6" s="132" customFormat="1" ht="24">
      <c r="A75" s="128" t="s">
        <v>38</v>
      </c>
      <c r="B75" s="129">
        <v>200</v>
      </c>
      <c r="C75" s="130" t="s">
        <v>241</v>
      </c>
      <c r="D75" s="133">
        <v>56600</v>
      </c>
      <c r="E75" s="133">
        <v>30500</v>
      </c>
      <c r="F75" s="131">
        <f t="shared" si="2"/>
        <v>26100</v>
      </c>
    </row>
    <row r="76" spans="1:6" s="132" customFormat="1" ht="36">
      <c r="A76" s="128" t="s">
        <v>243</v>
      </c>
      <c r="B76" s="129">
        <v>200</v>
      </c>
      <c r="C76" s="130" t="s">
        <v>244</v>
      </c>
      <c r="D76" s="133">
        <v>63400</v>
      </c>
      <c r="E76" s="133">
        <v>30500</v>
      </c>
      <c r="F76" s="131">
        <f t="shared" si="2"/>
        <v>32900</v>
      </c>
    </row>
    <row r="77" spans="1:6" s="132" customFormat="1" ht="12.75">
      <c r="A77" s="128" t="s">
        <v>13</v>
      </c>
      <c r="B77" s="129">
        <v>200</v>
      </c>
      <c r="C77" s="130" t="s">
        <v>312</v>
      </c>
      <c r="D77" s="133">
        <v>63400</v>
      </c>
      <c r="E77" s="133">
        <v>30500</v>
      </c>
      <c r="F77" s="131">
        <f t="shared" si="2"/>
        <v>32900</v>
      </c>
    </row>
    <row r="78" spans="1:6" s="132" customFormat="1" ht="12.75">
      <c r="A78" s="128" t="s">
        <v>18</v>
      </c>
      <c r="B78" s="129">
        <v>200</v>
      </c>
      <c r="C78" s="130" t="s">
        <v>313</v>
      </c>
      <c r="D78" s="133">
        <v>6800</v>
      </c>
      <c r="E78" s="133">
        <v>0</v>
      </c>
      <c r="F78" s="131">
        <f>D78-E78</f>
        <v>6800</v>
      </c>
    </row>
    <row r="79" spans="1:6" s="132" customFormat="1" ht="12.75">
      <c r="A79" s="128" t="s">
        <v>21</v>
      </c>
      <c r="B79" s="129">
        <v>200</v>
      </c>
      <c r="C79" s="130" t="s">
        <v>314</v>
      </c>
      <c r="D79" s="133">
        <v>6800</v>
      </c>
      <c r="E79" s="133">
        <v>0</v>
      </c>
      <c r="F79" s="131">
        <f>D79-E79</f>
        <v>6800</v>
      </c>
    </row>
    <row r="80" spans="1:6" s="132" customFormat="1" ht="12.75">
      <c r="A80" s="128" t="s">
        <v>37</v>
      </c>
      <c r="B80" s="129">
        <v>200</v>
      </c>
      <c r="C80" s="130" t="s">
        <v>245</v>
      </c>
      <c r="D80" s="133">
        <v>56600</v>
      </c>
      <c r="E80" s="133">
        <v>30500</v>
      </c>
      <c r="F80" s="131">
        <f t="shared" si="2"/>
        <v>26100</v>
      </c>
    </row>
    <row r="81" spans="1:6" s="132" customFormat="1" ht="24">
      <c r="A81" s="128" t="s">
        <v>38</v>
      </c>
      <c r="B81" s="129">
        <v>200</v>
      </c>
      <c r="C81" s="130" t="s">
        <v>246</v>
      </c>
      <c r="D81" s="133">
        <v>56600</v>
      </c>
      <c r="E81" s="133">
        <v>30500</v>
      </c>
      <c r="F81" s="131">
        <f t="shared" si="2"/>
        <v>26100</v>
      </c>
    </row>
    <row r="82" spans="1:6" s="132" customFormat="1" ht="12.75">
      <c r="A82" s="128" t="s">
        <v>242</v>
      </c>
      <c r="B82" s="129">
        <v>200</v>
      </c>
      <c r="C82" s="130" t="s">
        <v>247</v>
      </c>
      <c r="D82" s="133">
        <v>323700</v>
      </c>
      <c r="E82" s="133">
        <v>63154</v>
      </c>
      <c r="F82" s="131">
        <f t="shared" si="2"/>
        <v>260546</v>
      </c>
    </row>
    <row r="83" spans="1:6" s="132" customFormat="1" ht="12.75">
      <c r="A83" s="128" t="s">
        <v>13</v>
      </c>
      <c r="B83" s="129">
        <v>200</v>
      </c>
      <c r="C83" s="130" t="s">
        <v>248</v>
      </c>
      <c r="D83" s="133">
        <v>323700</v>
      </c>
      <c r="E83" s="133">
        <v>63154</v>
      </c>
      <c r="F83" s="131">
        <f t="shared" si="2"/>
        <v>260546</v>
      </c>
    </row>
    <row r="84" spans="1:6" s="132" customFormat="1" ht="12.75">
      <c r="A84" s="128" t="s">
        <v>18</v>
      </c>
      <c r="B84" s="129">
        <v>200</v>
      </c>
      <c r="C84" s="130" t="s">
        <v>249</v>
      </c>
      <c r="D84" s="133">
        <v>323700</v>
      </c>
      <c r="E84" s="133">
        <v>63154</v>
      </c>
      <c r="F84" s="131">
        <f aca="true" t="shared" si="3" ref="F84:F91">D84-E84</f>
        <v>260546</v>
      </c>
    </row>
    <row r="85" spans="1:6" s="132" customFormat="1" ht="12.75">
      <c r="A85" s="128" t="s">
        <v>21</v>
      </c>
      <c r="B85" s="129">
        <v>200</v>
      </c>
      <c r="C85" s="130" t="s">
        <v>250</v>
      </c>
      <c r="D85" s="133">
        <v>258700</v>
      </c>
      <c r="E85" s="133">
        <v>63154</v>
      </c>
      <c r="F85" s="131">
        <f t="shared" si="3"/>
        <v>195546</v>
      </c>
    </row>
    <row r="86" spans="1:6" s="132" customFormat="1" ht="12.75">
      <c r="A86" s="128" t="s">
        <v>22</v>
      </c>
      <c r="B86" s="129">
        <v>200</v>
      </c>
      <c r="C86" s="130" t="s">
        <v>251</v>
      </c>
      <c r="D86" s="133">
        <v>65000</v>
      </c>
      <c r="E86" s="133">
        <v>0</v>
      </c>
      <c r="F86" s="131">
        <f t="shared" si="3"/>
        <v>65000</v>
      </c>
    </row>
    <row r="87" spans="1:6" s="132" customFormat="1" ht="12.75">
      <c r="A87" s="128" t="s">
        <v>252</v>
      </c>
      <c r="B87" s="129">
        <v>200</v>
      </c>
      <c r="C87" s="130" t="s">
        <v>253</v>
      </c>
      <c r="D87" s="133">
        <v>323700</v>
      </c>
      <c r="E87" s="133">
        <v>63154</v>
      </c>
      <c r="F87" s="131">
        <f t="shared" si="3"/>
        <v>260546</v>
      </c>
    </row>
    <row r="88" spans="1:6" s="132" customFormat="1" ht="12.75">
      <c r="A88" s="128" t="s">
        <v>13</v>
      </c>
      <c r="B88" s="129">
        <v>200</v>
      </c>
      <c r="C88" s="130" t="s">
        <v>254</v>
      </c>
      <c r="D88" s="133">
        <v>323700</v>
      </c>
      <c r="E88" s="133">
        <v>63154</v>
      </c>
      <c r="F88" s="131">
        <f t="shared" si="3"/>
        <v>260546</v>
      </c>
    </row>
    <row r="89" spans="1:6" s="132" customFormat="1" ht="12.75">
      <c r="A89" s="128" t="s">
        <v>18</v>
      </c>
      <c r="B89" s="129">
        <v>200</v>
      </c>
      <c r="C89" s="130" t="s">
        <v>255</v>
      </c>
      <c r="D89" s="133">
        <v>323700</v>
      </c>
      <c r="E89" s="133">
        <v>63154</v>
      </c>
      <c r="F89" s="131">
        <f t="shared" si="3"/>
        <v>260546</v>
      </c>
    </row>
    <row r="90" spans="1:6" s="132" customFormat="1" ht="12.75">
      <c r="A90" s="128" t="s">
        <v>21</v>
      </c>
      <c r="B90" s="129">
        <v>200</v>
      </c>
      <c r="C90" s="130" t="s">
        <v>256</v>
      </c>
      <c r="D90" s="133">
        <v>258700</v>
      </c>
      <c r="E90" s="133">
        <v>63154</v>
      </c>
      <c r="F90" s="131">
        <f t="shared" si="3"/>
        <v>195546</v>
      </c>
    </row>
    <row r="91" spans="1:6" s="132" customFormat="1" ht="12.75">
      <c r="A91" s="128" t="s">
        <v>22</v>
      </c>
      <c r="B91" s="129">
        <v>200</v>
      </c>
      <c r="C91" s="130" t="s">
        <v>257</v>
      </c>
      <c r="D91" s="133">
        <v>65000</v>
      </c>
      <c r="E91" s="133">
        <v>0</v>
      </c>
      <c r="F91" s="131">
        <f t="shared" si="3"/>
        <v>65000</v>
      </c>
    </row>
    <row r="92" spans="1:6" s="132" customFormat="1" ht="12.75">
      <c r="A92" s="128" t="s">
        <v>32</v>
      </c>
      <c r="B92" s="129">
        <v>200</v>
      </c>
      <c r="C92" s="130" t="s">
        <v>115</v>
      </c>
      <c r="D92" s="133">
        <v>1218016.6</v>
      </c>
      <c r="E92" s="133">
        <v>211860.6</v>
      </c>
      <c r="F92" s="131">
        <f t="shared" si="0"/>
        <v>1006156.0000000001</v>
      </c>
    </row>
    <row r="93" spans="1:6" s="132" customFormat="1" ht="12.75">
      <c r="A93" s="128" t="s">
        <v>13</v>
      </c>
      <c r="B93" s="129">
        <v>200</v>
      </c>
      <c r="C93" s="130" t="s">
        <v>116</v>
      </c>
      <c r="D93" s="133">
        <v>810316.6</v>
      </c>
      <c r="E93" s="133">
        <v>178680.6</v>
      </c>
      <c r="F93" s="131">
        <f t="shared" si="0"/>
        <v>631636</v>
      </c>
    </row>
    <row r="94" spans="1:6" s="132" customFormat="1" ht="12.75">
      <c r="A94" s="128" t="s">
        <v>18</v>
      </c>
      <c r="B94" s="129">
        <v>200</v>
      </c>
      <c r="C94" s="130" t="s">
        <v>117</v>
      </c>
      <c r="D94" s="133">
        <v>807816.6</v>
      </c>
      <c r="E94" s="133">
        <v>178680.6</v>
      </c>
      <c r="F94" s="131">
        <f t="shared" si="0"/>
        <v>629136</v>
      </c>
    </row>
    <row r="95" spans="1:6" s="132" customFormat="1" ht="12.75">
      <c r="A95" s="128" t="s">
        <v>20</v>
      </c>
      <c r="B95" s="129">
        <v>200</v>
      </c>
      <c r="C95" s="130" t="s">
        <v>118</v>
      </c>
      <c r="D95" s="133">
        <v>155900</v>
      </c>
      <c r="E95" s="133">
        <v>72182.45</v>
      </c>
      <c r="F95" s="131">
        <f t="shared" si="0"/>
        <v>83717.55</v>
      </c>
    </row>
    <row r="96" spans="1:6" s="132" customFormat="1" ht="12.75">
      <c r="A96" s="128" t="s">
        <v>21</v>
      </c>
      <c r="B96" s="129">
        <v>200</v>
      </c>
      <c r="C96" s="130" t="s">
        <v>119</v>
      </c>
      <c r="D96" s="133">
        <v>467386</v>
      </c>
      <c r="E96" s="133">
        <v>94675.95</v>
      </c>
      <c r="F96" s="131">
        <f t="shared" si="0"/>
        <v>372710.05</v>
      </c>
    </row>
    <row r="97" spans="1:6" s="132" customFormat="1" ht="12.75">
      <c r="A97" s="128" t="s">
        <v>22</v>
      </c>
      <c r="B97" s="129">
        <v>200</v>
      </c>
      <c r="C97" s="130" t="s">
        <v>176</v>
      </c>
      <c r="D97" s="133">
        <v>184530.6</v>
      </c>
      <c r="E97" s="133">
        <v>11822.2</v>
      </c>
      <c r="F97" s="131">
        <f>D97-E97</f>
        <v>172708.4</v>
      </c>
    </row>
    <row r="98" spans="1:6" s="132" customFormat="1" ht="12.75">
      <c r="A98" s="128" t="s">
        <v>23</v>
      </c>
      <c r="B98" s="129">
        <v>200</v>
      </c>
      <c r="C98" s="130" t="s">
        <v>175</v>
      </c>
      <c r="D98" s="133">
        <v>2500</v>
      </c>
      <c r="E98" s="133">
        <v>0</v>
      </c>
      <c r="F98" s="131">
        <f t="shared" si="0"/>
        <v>2500</v>
      </c>
    </row>
    <row r="99" spans="1:6" s="132" customFormat="1" ht="12.75">
      <c r="A99" s="128" t="s">
        <v>24</v>
      </c>
      <c r="B99" s="129">
        <v>200</v>
      </c>
      <c r="C99" s="130" t="s">
        <v>120</v>
      </c>
      <c r="D99" s="133">
        <v>407700</v>
      </c>
      <c r="E99" s="133">
        <v>33180</v>
      </c>
      <c r="F99" s="131">
        <f>D99-E99</f>
        <v>374520</v>
      </c>
    </row>
    <row r="100" spans="1:6" s="132" customFormat="1" ht="12.75">
      <c r="A100" s="128" t="s">
        <v>25</v>
      </c>
      <c r="B100" s="129">
        <v>200</v>
      </c>
      <c r="C100" s="130" t="s">
        <v>121</v>
      </c>
      <c r="D100" s="133">
        <v>356000</v>
      </c>
      <c r="E100" s="133">
        <v>0</v>
      </c>
      <c r="F100" s="131">
        <f t="shared" si="0"/>
        <v>356000</v>
      </c>
    </row>
    <row r="101" spans="1:6" s="132" customFormat="1" ht="12.75">
      <c r="A101" s="128" t="s">
        <v>26</v>
      </c>
      <c r="B101" s="129">
        <v>200</v>
      </c>
      <c r="C101" s="130" t="s">
        <v>258</v>
      </c>
      <c r="D101" s="133">
        <v>51700</v>
      </c>
      <c r="E101" s="133">
        <v>33180</v>
      </c>
      <c r="F101" s="131">
        <f t="shared" si="0"/>
        <v>18520</v>
      </c>
    </row>
    <row r="102" spans="1:6" s="132" customFormat="1" ht="12.75">
      <c r="A102" s="128" t="s">
        <v>33</v>
      </c>
      <c r="B102" s="129">
        <v>200</v>
      </c>
      <c r="C102" s="130" t="s">
        <v>122</v>
      </c>
      <c r="D102" s="133">
        <v>593516.6</v>
      </c>
      <c r="E102" s="133">
        <v>11822.2</v>
      </c>
      <c r="F102" s="131">
        <f aca="true" t="shared" si="4" ref="F102:F112">D102-E102</f>
        <v>581694.4</v>
      </c>
    </row>
    <row r="103" spans="1:6" s="132" customFormat="1" ht="12.75">
      <c r="A103" s="128" t="s">
        <v>13</v>
      </c>
      <c r="B103" s="129">
        <v>200</v>
      </c>
      <c r="C103" s="130" t="s">
        <v>259</v>
      </c>
      <c r="D103" s="133">
        <v>237516.6</v>
      </c>
      <c r="E103" s="133">
        <v>11822.2</v>
      </c>
      <c r="F103" s="131">
        <f t="shared" si="4"/>
        <v>225694.4</v>
      </c>
    </row>
    <row r="104" spans="1:6" s="132" customFormat="1" ht="12.75">
      <c r="A104" s="128" t="s">
        <v>21</v>
      </c>
      <c r="B104" s="129">
        <v>200</v>
      </c>
      <c r="C104" s="130" t="s">
        <v>323</v>
      </c>
      <c r="D104" s="133">
        <v>50486</v>
      </c>
      <c r="E104" s="133">
        <v>0</v>
      </c>
      <c r="F104" s="131">
        <f t="shared" si="4"/>
        <v>50486</v>
      </c>
    </row>
    <row r="105" spans="1:6" s="132" customFormat="1" ht="12.75">
      <c r="A105" s="128" t="s">
        <v>18</v>
      </c>
      <c r="B105" s="129">
        <v>200</v>
      </c>
      <c r="C105" s="130" t="s">
        <v>260</v>
      </c>
      <c r="D105" s="133">
        <v>235016.6</v>
      </c>
      <c r="E105" s="133">
        <v>11822.2</v>
      </c>
      <c r="F105" s="131">
        <f t="shared" si="4"/>
        <v>223194.4</v>
      </c>
    </row>
    <row r="106" spans="1:6" s="132" customFormat="1" ht="12.75">
      <c r="A106" s="128" t="s">
        <v>22</v>
      </c>
      <c r="B106" s="129">
        <v>200</v>
      </c>
      <c r="C106" s="130" t="s">
        <v>261</v>
      </c>
      <c r="D106" s="133">
        <v>184530.6</v>
      </c>
      <c r="E106" s="133">
        <v>11822.2</v>
      </c>
      <c r="F106" s="131">
        <f t="shared" si="4"/>
        <v>172708.4</v>
      </c>
    </row>
    <row r="107" spans="1:6" s="132" customFormat="1" ht="12.75">
      <c r="A107" s="128" t="s">
        <v>23</v>
      </c>
      <c r="B107" s="129">
        <v>200</v>
      </c>
      <c r="C107" s="130" t="s">
        <v>262</v>
      </c>
      <c r="D107" s="133">
        <v>2500</v>
      </c>
      <c r="E107" s="179">
        <v>0</v>
      </c>
      <c r="F107" s="131">
        <f>D107-E107</f>
        <v>2500</v>
      </c>
    </row>
    <row r="108" spans="1:6" s="132" customFormat="1" ht="12.75">
      <c r="A108" s="128" t="s">
        <v>24</v>
      </c>
      <c r="B108" s="129">
        <v>200</v>
      </c>
      <c r="C108" s="130" t="s">
        <v>263</v>
      </c>
      <c r="D108" s="133">
        <v>356000</v>
      </c>
      <c r="E108" s="133">
        <v>0</v>
      </c>
      <c r="F108" s="131">
        <f>D108-E108</f>
        <v>356000</v>
      </c>
    </row>
    <row r="109" spans="1:6" s="132" customFormat="1" ht="12.75">
      <c r="A109" s="128" t="s">
        <v>25</v>
      </c>
      <c r="B109" s="129">
        <v>200</v>
      </c>
      <c r="C109" s="130" t="s">
        <v>264</v>
      </c>
      <c r="D109" s="133">
        <v>356000</v>
      </c>
      <c r="E109" s="133">
        <v>0</v>
      </c>
      <c r="F109" s="131">
        <f t="shared" si="4"/>
        <v>356000</v>
      </c>
    </row>
    <row r="110" spans="1:6" s="132" customFormat="1" ht="21.75" customHeight="1">
      <c r="A110" s="128" t="s">
        <v>34</v>
      </c>
      <c r="B110" s="129">
        <v>200</v>
      </c>
      <c r="C110" s="130" t="s">
        <v>123</v>
      </c>
      <c r="D110" s="133">
        <v>624500</v>
      </c>
      <c r="E110" s="133">
        <v>200038.4</v>
      </c>
      <c r="F110" s="131">
        <f t="shared" si="4"/>
        <v>424461.6</v>
      </c>
    </row>
    <row r="111" spans="1:6" s="132" customFormat="1" ht="12.75">
      <c r="A111" s="128" t="s">
        <v>13</v>
      </c>
      <c r="B111" s="129">
        <v>200</v>
      </c>
      <c r="C111" s="130" t="s">
        <v>124</v>
      </c>
      <c r="D111" s="133">
        <v>572800</v>
      </c>
      <c r="E111" s="133">
        <v>166858.4</v>
      </c>
      <c r="F111" s="131">
        <f t="shared" si="4"/>
        <v>405941.6</v>
      </c>
    </row>
    <row r="112" spans="1:6" s="132" customFormat="1" ht="12.75">
      <c r="A112" s="128" t="s">
        <v>18</v>
      </c>
      <c r="B112" s="129">
        <v>200</v>
      </c>
      <c r="C112" s="130" t="s">
        <v>125</v>
      </c>
      <c r="D112" s="133">
        <v>572800</v>
      </c>
      <c r="E112" s="133">
        <v>166858.4</v>
      </c>
      <c r="F112" s="131">
        <f t="shared" si="4"/>
        <v>405941.6</v>
      </c>
    </row>
    <row r="113" spans="1:6" s="132" customFormat="1" ht="12.75">
      <c r="A113" s="128" t="s">
        <v>20</v>
      </c>
      <c r="B113" s="129">
        <v>200</v>
      </c>
      <c r="C113" s="130" t="s">
        <v>265</v>
      </c>
      <c r="D113" s="133">
        <v>155900</v>
      </c>
      <c r="E113" s="133">
        <v>72182.45</v>
      </c>
      <c r="F113" s="131">
        <f>D113-E113</f>
        <v>83717.55</v>
      </c>
    </row>
    <row r="114" spans="1:6" s="132" customFormat="1" ht="12.75">
      <c r="A114" s="128" t="s">
        <v>21</v>
      </c>
      <c r="B114" s="129">
        <v>200</v>
      </c>
      <c r="C114" s="130" t="s">
        <v>266</v>
      </c>
      <c r="D114" s="133">
        <v>416900</v>
      </c>
      <c r="E114" s="133">
        <v>94675.95</v>
      </c>
      <c r="F114" s="131">
        <f>D114-E114</f>
        <v>322224.05</v>
      </c>
    </row>
    <row r="115" spans="1:6" s="132" customFormat="1" ht="12.75">
      <c r="A115" s="128" t="s">
        <v>24</v>
      </c>
      <c r="B115" s="129">
        <v>200</v>
      </c>
      <c r="C115" s="130" t="s">
        <v>267</v>
      </c>
      <c r="D115" s="133">
        <v>51700</v>
      </c>
      <c r="E115" s="133">
        <v>33180</v>
      </c>
      <c r="F115" s="131">
        <f>D115-E115</f>
        <v>18520</v>
      </c>
    </row>
    <row r="116" spans="1:6" s="132" customFormat="1" ht="12.75">
      <c r="A116" s="128" t="s">
        <v>26</v>
      </c>
      <c r="B116" s="129">
        <v>200</v>
      </c>
      <c r="C116" s="130" t="s">
        <v>268</v>
      </c>
      <c r="D116" s="133">
        <v>51700</v>
      </c>
      <c r="E116" s="133">
        <v>33180</v>
      </c>
      <c r="F116" s="131">
        <f>D116-E116</f>
        <v>18520</v>
      </c>
    </row>
    <row r="117" spans="1:6" s="132" customFormat="1" ht="24">
      <c r="A117" s="180" t="s">
        <v>139</v>
      </c>
      <c r="B117" s="181">
        <v>200</v>
      </c>
      <c r="C117" s="182" t="s">
        <v>269</v>
      </c>
      <c r="D117" s="183">
        <v>2008500</v>
      </c>
      <c r="E117" s="183">
        <v>685542.93</v>
      </c>
      <c r="F117" s="131">
        <f aca="true" t="shared" si="5" ref="F117:F122">D117-E117</f>
        <v>1322957.0699999998</v>
      </c>
    </row>
    <row r="118" spans="1:6" s="132" customFormat="1" ht="12.75">
      <c r="A118" s="180" t="s">
        <v>13</v>
      </c>
      <c r="B118" s="181">
        <v>200</v>
      </c>
      <c r="C118" s="182" t="s">
        <v>270</v>
      </c>
      <c r="D118" s="183">
        <v>2008500</v>
      </c>
      <c r="E118" s="183">
        <v>685542.93</v>
      </c>
      <c r="F118" s="131">
        <f>D118-E118</f>
        <v>1322957.0699999998</v>
      </c>
    </row>
    <row r="119" spans="1:6" s="132" customFormat="1" ht="12.75">
      <c r="A119" s="180" t="s">
        <v>271</v>
      </c>
      <c r="B119" s="181">
        <v>200</v>
      </c>
      <c r="C119" s="182" t="s">
        <v>272</v>
      </c>
      <c r="D119" s="183">
        <v>1827100</v>
      </c>
      <c r="E119" s="183">
        <v>685542.93</v>
      </c>
      <c r="F119" s="131">
        <f>D119-E119</f>
        <v>1141557.0699999998</v>
      </c>
    </row>
    <row r="120" spans="1:6" s="132" customFormat="1" ht="24">
      <c r="A120" s="180" t="s">
        <v>273</v>
      </c>
      <c r="B120" s="181">
        <v>200</v>
      </c>
      <c r="C120" s="182" t="s">
        <v>274</v>
      </c>
      <c r="D120" s="183">
        <v>1827100</v>
      </c>
      <c r="E120" s="183">
        <v>685542.93</v>
      </c>
      <c r="F120" s="131">
        <f>D120-E120</f>
        <v>1141557.0699999998</v>
      </c>
    </row>
    <row r="121" spans="1:6" s="132" customFormat="1" ht="12.75">
      <c r="A121" s="128" t="s">
        <v>23</v>
      </c>
      <c r="B121" s="129">
        <v>200</v>
      </c>
      <c r="C121" s="130" t="s">
        <v>275</v>
      </c>
      <c r="D121" s="133">
        <v>181400</v>
      </c>
      <c r="E121" s="133">
        <v>0</v>
      </c>
      <c r="F121" s="131">
        <f t="shared" si="5"/>
        <v>181400</v>
      </c>
    </row>
    <row r="122" spans="1:6" s="132" customFormat="1" ht="12.75">
      <c r="A122" s="128" t="s">
        <v>35</v>
      </c>
      <c r="B122" s="129">
        <v>200</v>
      </c>
      <c r="C122" s="130" t="s">
        <v>276</v>
      </c>
      <c r="D122" s="133">
        <v>2008500</v>
      </c>
      <c r="E122" s="133">
        <v>685542.93</v>
      </c>
      <c r="F122" s="131">
        <f t="shared" si="5"/>
        <v>1322957.0699999998</v>
      </c>
    </row>
    <row r="123" spans="1:6" s="132" customFormat="1" ht="12.75">
      <c r="A123" s="128" t="s">
        <v>13</v>
      </c>
      <c r="B123" s="129">
        <v>200</v>
      </c>
      <c r="C123" s="130" t="s">
        <v>277</v>
      </c>
      <c r="D123" s="133">
        <v>2008500</v>
      </c>
      <c r="E123" s="133">
        <v>685542.93</v>
      </c>
      <c r="F123" s="131">
        <f aca="true" t="shared" si="6" ref="F123:F131">D123-E123</f>
        <v>1322957.0699999998</v>
      </c>
    </row>
    <row r="124" spans="1:6" s="132" customFormat="1" ht="12.75">
      <c r="A124" s="180" t="s">
        <v>271</v>
      </c>
      <c r="B124" s="181">
        <v>200</v>
      </c>
      <c r="C124" s="182" t="s">
        <v>278</v>
      </c>
      <c r="D124" s="183">
        <v>1827100</v>
      </c>
      <c r="E124" s="133">
        <v>685542.93</v>
      </c>
      <c r="F124" s="131">
        <f t="shared" si="6"/>
        <v>1141557.0699999998</v>
      </c>
    </row>
    <row r="125" spans="1:6" s="132" customFormat="1" ht="24">
      <c r="A125" s="180" t="s">
        <v>273</v>
      </c>
      <c r="B125" s="181">
        <v>200</v>
      </c>
      <c r="C125" s="182" t="s">
        <v>279</v>
      </c>
      <c r="D125" s="183">
        <v>1827100</v>
      </c>
      <c r="E125" s="133">
        <v>685542.93</v>
      </c>
      <c r="F125" s="131">
        <f t="shared" si="6"/>
        <v>1141557.0699999998</v>
      </c>
    </row>
    <row r="126" spans="1:6" s="132" customFormat="1" ht="12.75">
      <c r="A126" s="128" t="s">
        <v>23</v>
      </c>
      <c r="B126" s="129">
        <v>200</v>
      </c>
      <c r="C126" s="130" t="s">
        <v>280</v>
      </c>
      <c r="D126" s="133">
        <v>181400</v>
      </c>
      <c r="E126" s="133">
        <v>0</v>
      </c>
      <c r="F126" s="131">
        <f t="shared" si="6"/>
        <v>181400</v>
      </c>
    </row>
    <row r="127" spans="1:6" s="132" customFormat="1" ht="12.75">
      <c r="A127" s="128" t="s">
        <v>36</v>
      </c>
      <c r="B127" s="129">
        <v>200</v>
      </c>
      <c r="C127" s="130" t="s">
        <v>126</v>
      </c>
      <c r="D127" s="133">
        <v>59300</v>
      </c>
      <c r="E127" s="133">
        <v>35976.7</v>
      </c>
      <c r="F127" s="131">
        <f t="shared" si="6"/>
        <v>23323.300000000003</v>
      </c>
    </row>
    <row r="128" spans="1:6" s="132" customFormat="1" ht="12.75">
      <c r="A128" s="128" t="s">
        <v>13</v>
      </c>
      <c r="B128" s="129">
        <v>200</v>
      </c>
      <c r="C128" s="130" t="s">
        <v>127</v>
      </c>
      <c r="D128" s="133">
        <v>18400</v>
      </c>
      <c r="E128" s="133">
        <v>7666.65</v>
      </c>
      <c r="F128" s="131">
        <f t="shared" si="6"/>
        <v>10733.35</v>
      </c>
    </row>
    <row r="129" spans="1:6" s="132" customFormat="1" ht="12.75">
      <c r="A129" s="128" t="s">
        <v>18</v>
      </c>
      <c r="B129" s="129">
        <v>200</v>
      </c>
      <c r="C129" s="130" t="s">
        <v>281</v>
      </c>
      <c r="D129" s="133">
        <v>18400</v>
      </c>
      <c r="E129" s="133">
        <v>7665.65</v>
      </c>
      <c r="F129" s="131">
        <f t="shared" si="6"/>
        <v>10734.35</v>
      </c>
    </row>
    <row r="130" spans="1:6" s="132" customFormat="1" ht="12.75">
      <c r="A130" s="128" t="s">
        <v>22</v>
      </c>
      <c r="B130" s="129">
        <v>200</v>
      </c>
      <c r="C130" s="130" t="s">
        <v>282</v>
      </c>
      <c r="D130" s="133">
        <v>18400</v>
      </c>
      <c r="E130" s="133">
        <v>7665.65</v>
      </c>
      <c r="F130" s="131">
        <f t="shared" si="6"/>
        <v>10734.35</v>
      </c>
    </row>
    <row r="131" spans="1:6" s="132" customFormat="1" ht="12.75">
      <c r="A131" s="128" t="s">
        <v>24</v>
      </c>
      <c r="B131" s="129">
        <v>200</v>
      </c>
      <c r="C131" s="130" t="s">
        <v>283</v>
      </c>
      <c r="D131" s="133">
        <v>40900</v>
      </c>
      <c r="E131" s="133">
        <v>28310.05</v>
      </c>
      <c r="F131" s="131">
        <f t="shared" si="6"/>
        <v>12589.95</v>
      </c>
    </row>
    <row r="132" spans="1:6" s="132" customFormat="1" ht="12.75">
      <c r="A132" s="128" t="s">
        <v>25</v>
      </c>
      <c r="B132" s="129">
        <v>200</v>
      </c>
      <c r="C132" s="130" t="s">
        <v>284</v>
      </c>
      <c r="D132" s="133">
        <v>19500</v>
      </c>
      <c r="E132" s="133">
        <v>7000</v>
      </c>
      <c r="F132" s="131">
        <f aca="true" t="shared" si="7" ref="F132:F138">D132-E132</f>
        <v>12500</v>
      </c>
    </row>
    <row r="133" spans="1:6" s="132" customFormat="1" ht="12.75">
      <c r="A133" s="128" t="s">
        <v>26</v>
      </c>
      <c r="B133" s="129">
        <v>200</v>
      </c>
      <c r="C133" s="130" t="s">
        <v>324</v>
      </c>
      <c r="D133" s="133">
        <v>21400</v>
      </c>
      <c r="E133" s="133">
        <v>21310.05</v>
      </c>
      <c r="F133" s="131">
        <f>D133-E133</f>
        <v>89.95000000000073</v>
      </c>
    </row>
    <row r="134" spans="1:6" s="132" customFormat="1" ht="12.75">
      <c r="A134" s="128" t="s">
        <v>285</v>
      </c>
      <c r="B134" s="129">
        <v>200</v>
      </c>
      <c r="C134" s="130" t="s">
        <v>286</v>
      </c>
      <c r="D134" s="133">
        <v>59300</v>
      </c>
      <c r="E134" s="133">
        <v>35976.7</v>
      </c>
      <c r="F134" s="131">
        <f t="shared" si="7"/>
        <v>23323.300000000003</v>
      </c>
    </row>
    <row r="135" spans="1:6" s="132" customFormat="1" ht="12.75">
      <c r="A135" s="128" t="s">
        <v>13</v>
      </c>
      <c r="B135" s="129">
        <v>200</v>
      </c>
      <c r="C135" s="130" t="s">
        <v>287</v>
      </c>
      <c r="D135" s="133">
        <v>18400</v>
      </c>
      <c r="E135" s="133">
        <v>7666.65</v>
      </c>
      <c r="F135" s="131">
        <f t="shared" si="7"/>
        <v>10733.35</v>
      </c>
    </row>
    <row r="136" spans="1:6" s="132" customFormat="1" ht="12.75">
      <c r="A136" s="128" t="s">
        <v>18</v>
      </c>
      <c r="B136" s="129">
        <v>200</v>
      </c>
      <c r="C136" s="130" t="s">
        <v>288</v>
      </c>
      <c r="D136" s="133">
        <v>18400</v>
      </c>
      <c r="E136" s="133">
        <v>7666.65</v>
      </c>
      <c r="F136" s="131">
        <f t="shared" si="7"/>
        <v>10733.35</v>
      </c>
    </row>
    <row r="137" spans="1:6" s="132" customFormat="1" ht="12.75">
      <c r="A137" s="128" t="s">
        <v>22</v>
      </c>
      <c r="B137" s="129">
        <v>200</v>
      </c>
      <c r="C137" s="130" t="s">
        <v>289</v>
      </c>
      <c r="D137" s="133">
        <v>18400</v>
      </c>
      <c r="E137" s="133">
        <v>7665.65</v>
      </c>
      <c r="F137" s="131">
        <f t="shared" si="7"/>
        <v>10734.35</v>
      </c>
    </row>
    <row r="138" spans="1:6" s="132" customFormat="1" ht="12.75">
      <c r="A138" s="128" t="s">
        <v>24</v>
      </c>
      <c r="B138" s="129">
        <v>200</v>
      </c>
      <c r="C138" s="130" t="s">
        <v>290</v>
      </c>
      <c r="D138" s="133">
        <v>40900</v>
      </c>
      <c r="E138" s="133">
        <v>28310.05</v>
      </c>
      <c r="F138" s="131">
        <f t="shared" si="7"/>
        <v>12589.95</v>
      </c>
    </row>
    <row r="139" spans="1:6" s="132" customFormat="1" ht="12.75">
      <c r="A139" s="128" t="s">
        <v>25</v>
      </c>
      <c r="B139" s="129">
        <v>200</v>
      </c>
      <c r="C139" s="130" t="s">
        <v>291</v>
      </c>
      <c r="D139" s="133">
        <v>19500</v>
      </c>
      <c r="E139" s="133">
        <v>7000</v>
      </c>
      <c r="F139" s="131">
        <f>D139-E139</f>
        <v>12500</v>
      </c>
    </row>
    <row r="140" spans="1:10" ht="13.5" thickBot="1">
      <c r="A140" s="33"/>
      <c r="B140" s="21"/>
      <c r="C140" s="22"/>
      <c r="D140" s="23"/>
      <c r="E140" s="23"/>
      <c r="F140" s="23"/>
      <c r="G140" s="8"/>
      <c r="H140" s="28"/>
      <c r="I140" s="28"/>
      <c r="J140" s="28"/>
    </row>
    <row r="141" spans="1:10" s="28" customFormat="1" ht="26.25" customHeight="1" thickBot="1">
      <c r="A141" s="34" t="s">
        <v>62</v>
      </c>
      <c r="B141" s="24">
        <v>450</v>
      </c>
      <c r="C141" s="25" t="s">
        <v>55</v>
      </c>
      <c r="D141" s="26">
        <v>-883124</v>
      </c>
      <c r="E141" s="26">
        <v>-471904.38</v>
      </c>
      <c r="F141" s="27">
        <f>D141-E141</f>
        <v>-411219.62</v>
      </c>
      <c r="H141" s="4"/>
      <c r="I141" s="4"/>
      <c r="J141" s="4"/>
    </row>
  </sheetData>
  <sheetProtection/>
  <mergeCells count="8">
    <mergeCell ref="A2:F2"/>
    <mergeCell ref="E1:F1"/>
    <mergeCell ref="A4:A5"/>
    <mergeCell ref="B4:B5"/>
    <mergeCell ref="C4:C5"/>
    <mergeCell ref="D4:D5"/>
    <mergeCell ref="E4:E5"/>
    <mergeCell ref="F4:F5"/>
  </mergeCells>
  <printOptions/>
  <pageMargins left="0.69" right="0.2" top="0.41" bottom="0.46" header="0.5" footer="0.5"/>
  <pageSetup fitToHeight="4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PageLayoutView="0" workbookViewId="0" topLeftCell="A10">
      <selection activeCell="D13" sqref="D13"/>
    </sheetView>
  </sheetViews>
  <sheetFormatPr defaultColWidth="9.140625" defaultRowHeight="12"/>
  <cols>
    <col min="1" max="1" width="43.28125" style="35" customWidth="1"/>
    <col min="2" max="2" width="6.421875" style="35" customWidth="1"/>
    <col min="3" max="3" width="29.140625" style="35" customWidth="1"/>
    <col min="4" max="4" width="16.28125" style="35" customWidth="1"/>
    <col min="5" max="5" width="14.8515625" style="35" customWidth="1"/>
    <col min="6" max="6" width="16.8515625" style="35" customWidth="1"/>
    <col min="7" max="16384" width="9.28125" style="35" customWidth="1"/>
  </cols>
  <sheetData>
    <row r="1" spans="1:6" ht="12">
      <c r="A1" s="38"/>
      <c r="E1" s="169" t="s">
        <v>146</v>
      </c>
      <c r="F1" s="169"/>
    </row>
    <row r="2" spans="1:6" ht="12">
      <c r="A2" s="170" t="s">
        <v>136</v>
      </c>
      <c r="B2" s="170"/>
      <c r="C2" s="170"/>
      <c r="D2" s="170"/>
      <c r="E2" s="170"/>
      <c r="F2" s="170"/>
    </row>
    <row r="3" spans="1:6" ht="12">
      <c r="A3" s="41"/>
      <c r="B3" s="41"/>
      <c r="C3" s="41"/>
      <c r="D3" s="40"/>
      <c r="E3" s="40"/>
      <c r="F3" s="40"/>
    </row>
    <row r="4" spans="1:6" ht="12.75" customHeight="1">
      <c r="A4" s="171" t="s">
        <v>44</v>
      </c>
      <c r="B4" s="173" t="s">
        <v>87</v>
      </c>
      <c r="C4" s="175" t="s">
        <v>89</v>
      </c>
      <c r="D4" s="176" t="s">
        <v>81</v>
      </c>
      <c r="E4" s="167" t="s">
        <v>49</v>
      </c>
      <c r="F4" s="168" t="s">
        <v>73</v>
      </c>
    </row>
    <row r="5" spans="1:6" ht="51.75" customHeight="1">
      <c r="A5" s="172"/>
      <c r="B5" s="174"/>
      <c r="C5" s="174"/>
      <c r="D5" s="177"/>
      <c r="E5" s="167"/>
      <c r="F5" s="168"/>
    </row>
    <row r="6" spans="1:7" ht="12.75" thickBot="1">
      <c r="A6" s="42">
        <v>1</v>
      </c>
      <c r="B6" s="43">
        <v>2</v>
      </c>
      <c r="C6" s="43">
        <v>3</v>
      </c>
      <c r="D6" s="44">
        <v>4</v>
      </c>
      <c r="E6" s="45">
        <v>5</v>
      </c>
      <c r="F6" s="46">
        <v>6</v>
      </c>
      <c r="G6" s="36"/>
    </row>
    <row r="7" spans="1:6" ht="29.25" customHeight="1">
      <c r="A7" s="47" t="s">
        <v>10</v>
      </c>
      <c r="B7" s="48">
        <v>500</v>
      </c>
      <c r="C7" s="49" t="s">
        <v>55</v>
      </c>
      <c r="D7" s="50">
        <f>D17+D13</f>
        <v>883124</v>
      </c>
      <c r="E7" s="50">
        <f>E17+E13</f>
        <v>471904.3799999999</v>
      </c>
      <c r="F7" s="51">
        <f>D7-E7</f>
        <v>411219.6200000001</v>
      </c>
    </row>
    <row r="8" spans="1:6" ht="36">
      <c r="A8" s="47" t="s">
        <v>167</v>
      </c>
      <c r="B8" s="39" t="s">
        <v>54</v>
      </c>
      <c r="C8" s="52" t="s">
        <v>55</v>
      </c>
      <c r="D8" s="53" t="s">
        <v>53</v>
      </c>
      <c r="E8" s="53" t="s">
        <v>53</v>
      </c>
      <c r="F8" s="54" t="s">
        <v>53</v>
      </c>
    </row>
    <row r="9" spans="1:6" ht="12">
      <c r="A9" s="47" t="s">
        <v>90</v>
      </c>
      <c r="B9" s="39" t="s">
        <v>54</v>
      </c>
      <c r="C9" s="52" t="s">
        <v>53</v>
      </c>
      <c r="D9" s="53" t="s">
        <v>53</v>
      </c>
      <c r="E9" s="53" t="s">
        <v>53</v>
      </c>
      <c r="F9" s="54" t="s">
        <v>53</v>
      </c>
    </row>
    <row r="10" spans="1:6" ht="29.25" customHeight="1">
      <c r="A10" s="47" t="s">
        <v>91</v>
      </c>
      <c r="B10" s="39" t="s">
        <v>56</v>
      </c>
      <c r="C10" s="52" t="s">
        <v>55</v>
      </c>
      <c r="D10" s="53" t="s">
        <v>53</v>
      </c>
      <c r="E10" s="53" t="s">
        <v>53</v>
      </c>
      <c r="F10" s="54" t="s">
        <v>53</v>
      </c>
    </row>
    <row r="11" spans="1:6" ht="16.5" customHeight="1">
      <c r="A11" s="47" t="s">
        <v>57</v>
      </c>
      <c r="B11" s="39" t="s">
        <v>53</v>
      </c>
      <c r="C11" s="52" t="s">
        <v>53</v>
      </c>
      <c r="D11" s="53" t="s">
        <v>53</v>
      </c>
      <c r="E11" s="53" t="s">
        <v>53</v>
      </c>
      <c r="F11" s="54" t="s">
        <v>53</v>
      </c>
    </row>
    <row r="12" spans="1:6" ht="15.75" customHeight="1">
      <c r="A12" s="47" t="s">
        <v>63</v>
      </c>
      <c r="B12" s="39">
        <v>700</v>
      </c>
      <c r="C12" s="52" t="s">
        <v>168</v>
      </c>
      <c r="D12" s="55">
        <v>883124</v>
      </c>
      <c r="E12" s="55">
        <f>E7</f>
        <v>471904.3799999999</v>
      </c>
      <c r="F12" s="56">
        <f>D12-E12</f>
        <v>411219.6200000001</v>
      </c>
    </row>
    <row r="13" spans="1:6" ht="12">
      <c r="A13" s="47" t="s">
        <v>64</v>
      </c>
      <c r="B13" s="39">
        <v>700</v>
      </c>
      <c r="C13" s="52" t="s">
        <v>169</v>
      </c>
      <c r="D13" s="55">
        <f>-'Лист1  '!D17</f>
        <v>-6534316.6</v>
      </c>
      <c r="E13" s="55">
        <f>-'Лист1  '!E17</f>
        <v>-2525987.54</v>
      </c>
      <c r="F13" s="56">
        <f>D13-E13</f>
        <v>-4008329.0599999996</v>
      </c>
    </row>
    <row r="14" spans="1:6" ht="12">
      <c r="A14" s="47" t="s">
        <v>65</v>
      </c>
      <c r="B14" s="39">
        <v>710</v>
      </c>
      <c r="C14" s="52" t="s">
        <v>170</v>
      </c>
      <c r="D14" s="55">
        <f aca="true" t="shared" si="0" ref="D14:E16">D13</f>
        <v>-6534316.6</v>
      </c>
      <c r="E14" s="55">
        <f t="shared" si="0"/>
        <v>-2525987.54</v>
      </c>
      <c r="F14" s="57" t="s">
        <v>128</v>
      </c>
    </row>
    <row r="15" spans="1:6" ht="12">
      <c r="A15" s="47" t="s">
        <v>66</v>
      </c>
      <c r="B15" s="39">
        <v>710</v>
      </c>
      <c r="C15" s="52" t="s">
        <v>171</v>
      </c>
      <c r="D15" s="55">
        <f t="shared" si="0"/>
        <v>-6534316.6</v>
      </c>
      <c r="E15" s="55">
        <f t="shared" si="0"/>
        <v>-2525987.54</v>
      </c>
      <c r="F15" s="57" t="s">
        <v>128</v>
      </c>
    </row>
    <row r="16" spans="1:6" ht="29.25" customHeight="1">
      <c r="A16" s="47" t="s">
        <v>11</v>
      </c>
      <c r="B16" s="39">
        <v>710</v>
      </c>
      <c r="C16" s="52" t="s">
        <v>94</v>
      </c>
      <c r="D16" s="55">
        <f t="shared" si="0"/>
        <v>-6534316.6</v>
      </c>
      <c r="E16" s="55">
        <f t="shared" si="0"/>
        <v>-2525987.54</v>
      </c>
      <c r="F16" s="57" t="s">
        <v>128</v>
      </c>
    </row>
    <row r="17" spans="1:6" ht="12">
      <c r="A17" s="47" t="s">
        <v>67</v>
      </c>
      <c r="B17" s="39" t="s">
        <v>92</v>
      </c>
      <c r="C17" s="52" t="s">
        <v>172</v>
      </c>
      <c r="D17" s="55">
        <f>Лист3!D7</f>
        <v>7417440.6</v>
      </c>
      <c r="E17" s="55">
        <f>Лист3!E7</f>
        <v>2997891.92</v>
      </c>
      <c r="F17" s="57" t="s">
        <v>128</v>
      </c>
    </row>
    <row r="18" spans="1:6" ht="12">
      <c r="A18" s="47" t="s">
        <v>68</v>
      </c>
      <c r="B18" s="39">
        <v>720</v>
      </c>
      <c r="C18" s="52" t="s">
        <v>173</v>
      </c>
      <c r="D18" s="55">
        <f>D19</f>
        <v>7417440.6</v>
      </c>
      <c r="E18" s="55">
        <f>E17</f>
        <v>2997891.92</v>
      </c>
      <c r="F18" s="57" t="s">
        <v>128</v>
      </c>
    </row>
    <row r="19" spans="1:6" ht="27.75" customHeight="1">
      <c r="A19" s="47" t="s">
        <v>69</v>
      </c>
      <c r="B19" s="39">
        <v>720</v>
      </c>
      <c r="C19" s="52" t="s">
        <v>174</v>
      </c>
      <c r="D19" s="55">
        <f>D20</f>
        <v>7417440.6</v>
      </c>
      <c r="E19" s="55">
        <f>E18</f>
        <v>2997891.92</v>
      </c>
      <c r="F19" s="57" t="s">
        <v>128</v>
      </c>
    </row>
    <row r="20" spans="1:6" ht="30.75" customHeight="1" thickBot="1">
      <c r="A20" s="47" t="s">
        <v>12</v>
      </c>
      <c r="B20" s="58">
        <v>720</v>
      </c>
      <c r="C20" s="59" t="s">
        <v>93</v>
      </c>
      <c r="D20" s="60">
        <f>Лист3!D7</f>
        <v>7417440.6</v>
      </c>
      <c r="E20" s="60">
        <f>E19</f>
        <v>2997891.92</v>
      </c>
      <c r="F20" s="61" t="s">
        <v>128</v>
      </c>
    </row>
    <row r="21" spans="1:6" ht="12">
      <c r="A21" s="62"/>
      <c r="B21" s="63"/>
      <c r="C21" s="63"/>
      <c r="D21" s="64"/>
      <c r="E21" s="65"/>
      <c r="F21" s="65"/>
    </row>
    <row r="22" spans="1:6" ht="12">
      <c r="A22" s="66"/>
      <c r="B22" s="67"/>
      <c r="C22" s="68"/>
      <c r="D22" s="69"/>
      <c r="E22" s="70"/>
      <c r="F22" s="70"/>
    </row>
    <row r="23" spans="1:6" ht="12">
      <c r="A23" s="71" t="s">
        <v>129</v>
      </c>
      <c r="B23" s="72" t="s">
        <v>88</v>
      </c>
      <c r="C23" s="72"/>
      <c r="D23" s="73"/>
      <c r="E23" s="70"/>
      <c r="F23" s="70"/>
    </row>
    <row r="24" spans="1:6" ht="14.25" customHeight="1">
      <c r="A24" s="74" t="s">
        <v>134</v>
      </c>
      <c r="B24" s="75" t="s">
        <v>132</v>
      </c>
      <c r="C24" s="76"/>
      <c r="D24" s="76"/>
      <c r="E24" s="70"/>
      <c r="F24" s="70"/>
    </row>
    <row r="25" spans="1:6" ht="22.5" customHeight="1">
      <c r="A25" s="71" t="s">
        <v>130</v>
      </c>
      <c r="B25" s="72" t="s">
        <v>133</v>
      </c>
      <c r="C25" s="72"/>
      <c r="D25" s="77"/>
      <c r="E25" s="70"/>
      <c r="F25" s="70"/>
    </row>
    <row r="26" spans="1:6" ht="12">
      <c r="A26" s="74" t="s">
        <v>131</v>
      </c>
      <c r="B26" s="75" t="s">
        <v>132</v>
      </c>
      <c r="C26" s="76"/>
      <c r="D26" s="76"/>
      <c r="E26" s="70"/>
      <c r="F26" s="70"/>
    </row>
    <row r="27" spans="1:6" ht="21" customHeight="1">
      <c r="A27" s="71" t="s">
        <v>39</v>
      </c>
      <c r="B27" s="72" t="s">
        <v>177</v>
      </c>
      <c r="C27" s="72"/>
      <c r="D27" s="77"/>
      <c r="E27" s="70"/>
      <c r="F27" s="70"/>
    </row>
    <row r="28" spans="1:6" ht="12">
      <c r="A28" s="74" t="s">
        <v>135</v>
      </c>
      <c r="B28" s="75" t="s">
        <v>132</v>
      </c>
      <c r="C28" s="76"/>
      <c r="D28" s="76"/>
      <c r="E28" s="70"/>
      <c r="F28" s="70"/>
    </row>
    <row r="29" spans="1:6" ht="12">
      <c r="A29" s="70"/>
      <c r="B29" s="70"/>
      <c r="C29" s="70"/>
      <c r="D29" s="70"/>
      <c r="E29" s="70"/>
      <c r="F29" s="70"/>
    </row>
    <row r="30" spans="1:6" ht="12">
      <c r="A30" s="76" t="s">
        <v>322</v>
      </c>
      <c r="B30" s="76"/>
      <c r="C30" s="76"/>
      <c r="D30" s="76"/>
      <c r="E30" s="76"/>
      <c r="F30" s="76"/>
    </row>
    <row r="138" spans="2:3" ht="12">
      <c r="B138" s="36"/>
      <c r="C138" s="36"/>
    </row>
    <row r="139" spans="2:3" ht="12">
      <c r="B139" s="37"/>
      <c r="C139" s="37"/>
    </row>
    <row r="140" spans="2:3" ht="12">
      <c r="B140" s="36"/>
      <c r="C140" s="36"/>
    </row>
    <row r="141" spans="2:3" ht="12">
      <c r="B141" s="37"/>
      <c r="C141" s="37"/>
    </row>
    <row r="142" spans="2:3" ht="12">
      <c r="B142" s="36"/>
      <c r="C142" s="36"/>
    </row>
  </sheetData>
  <sheetProtection/>
  <mergeCells count="8">
    <mergeCell ref="E4:E5"/>
    <mergeCell ref="F4:F5"/>
    <mergeCell ref="E1:F1"/>
    <mergeCell ref="A2:F2"/>
    <mergeCell ref="A4:A5"/>
    <mergeCell ref="B4:B5"/>
    <mergeCell ref="C4:C5"/>
    <mergeCell ref="D4:D5"/>
  </mergeCells>
  <printOptions/>
  <pageMargins left="0.64" right="0.2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kovmilkin hutyor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ковылкин</cp:lastModifiedBy>
  <cp:lastPrinted>2013-04-15T10:21:00Z</cp:lastPrinted>
  <dcterms:created xsi:type="dcterms:W3CDTF">2010-03-16T10:38:22Z</dcterms:created>
  <dcterms:modified xsi:type="dcterms:W3CDTF">2013-07-16T05:36:50Z</dcterms:modified>
  <cp:category/>
  <cp:version/>
  <cp:contentType/>
  <cp:contentStatus/>
</cp:coreProperties>
</file>