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1"/>
  </bookViews>
  <sheets>
    <sheet name="Лист1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<sst xmlns="http://schemas.openxmlformats.org/spreadsheetml/2006/main" count="814" uniqueCount="526">
  <si>
    <t>Наименование показателя</t>
  </si>
  <si>
    <t>НАЛОГИ НА ПРИБЫЛЬ, ДОХОДЫ</t>
  </si>
  <si>
    <t>Налог на доходы физических лиц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</si>
  <si>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</si>
  <si>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</si>
  <si>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</si>
  <si>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</si>
  <si>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Налог, взимаемый в связи с применением упрощенной системы налогообложения</t>
  </si>
  <si>
    <t>Источники финансирования дефицита бюджета - всего</t>
  </si>
  <si>
    <t>Увеличение прочих остатков денежных средств  бюджетов поселений</t>
  </si>
  <si>
    <t>Уменьшение прочих остатков денежных средств  бюджетов поселений</t>
  </si>
  <si>
    <t>Главный бухгалтер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</si>
  <si>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</si>
  <si>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</si>
  <si>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</si>
  <si>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</si>
  <si>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</si>
  <si>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</si>
  <si>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</si>
  <si>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</si>
  <si>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</si>
  <si>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</si>
  <si>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Форма по ОКУД</t>
  </si>
  <si>
    <t xml:space="preserve">             по ОКАТО</t>
  </si>
  <si>
    <t>Периодичность: месячная</t>
  </si>
  <si>
    <t>-</t>
  </si>
  <si>
    <t>000 01 05 00 00 00 0000 000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</si>
  <si>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</si>
  <si>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</si>
  <si>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</si>
  <si>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</si>
  <si>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</si>
  <si>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</si>
  <si>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520</t>
  </si>
  <si>
    <t>Х</t>
  </si>
  <si>
    <t>620</t>
  </si>
  <si>
    <t>из них:</t>
  </si>
  <si>
    <t>010</t>
  </si>
  <si>
    <t>951</t>
  </si>
  <si>
    <t xml:space="preserve">Изменение остатков средств </t>
  </si>
  <si>
    <t xml:space="preserve">Увеличение остатков средств </t>
  </si>
  <si>
    <t xml:space="preserve">Увеличение прочих остатков средств </t>
  </si>
  <si>
    <t xml:space="preserve">Увеличение прочих остатков денежных средств  </t>
  </si>
  <si>
    <t xml:space="preserve">Уменьшение остатков средств </t>
  </si>
  <si>
    <t>Уменьшение прочих остатков средств</t>
  </si>
  <si>
    <t xml:space="preserve">Уменьшение прочих остатков денежных средств  </t>
  </si>
  <si>
    <t>Код стро-ки</t>
  </si>
  <si>
    <t>Код дохода                                         по бюджетной    классификации</t>
  </si>
  <si>
    <t>4</t>
  </si>
  <si>
    <t>Неисполненные назначения</t>
  </si>
  <si>
    <t xml:space="preserve">ОТЧЕТ ОБ ИСПОЛНЕНИИ  БЮДЖЕТА  </t>
  </si>
  <si>
    <t>0503117</t>
  </si>
  <si>
    <t>Глава по БК</t>
  </si>
  <si>
    <t>Наименование</t>
  </si>
  <si>
    <t>Доходы бюджета - всего</t>
  </si>
  <si>
    <t>в том числе:                                                                           НАЛОГОВЫЕ И НЕНАЛОГОВЫЕ ДОХОДЫ</t>
  </si>
  <si>
    <t>сельского поселения Тацинского района</t>
  </si>
  <si>
    <t>Утвержденные бюджетные         назначения</t>
  </si>
  <si>
    <t>2. Расходы бюджета</t>
  </si>
  <si>
    <t xml:space="preserve">        1. Доходы бюджета</t>
  </si>
  <si>
    <t>Код стро-  ки</t>
  </si>
  <si>
    <t xml:space="preserve">Код источника финансирования                        дефицита  бюджета                          по бюджетной                     классификации </t>
  </si>
  <si>
    <t>в том числе:                                            источники внутреннего                   финансирования бюджета</t>
  </si>
  <si>
    <t xml:space="preserve">   из них:</t>
  </si>
  <si>
    <t xml:space="preserve">источники внешнего                       финансирования бюджета </t>
  </si>
  <si>
    <t>720</t>
  </si>
  <si>
    <t>951 01 05 02 01 10 0000 610</t>
  </si>
  <si>
    <t>951 01 05 02 01 10 0000 510</t>
  </si>
  <si>
    <t>X</t>
  </si>
  <si>
    <t xml:space="preserve">Руководитель </t>
  </si>
  <si>
    <t>Руководитель финансово-</t>
  </si>
  <si>
    <t>экономической службы</t>
  </si>
  <si>
    <t>(подпись)                                    (расшифровка подписи)</t>
  </si>
  <si>
    <t xml:space="preserve">                                                                                     </t>
  </si>
  <si>
    <t xml:space="preserve">                                                                                      </t>
  </si>
  <si>
    <t>3. Источники финансирования дефицита бюджета</t>
  </si>
  <si>
    <t xml:space="preserve">Форма 0503117 </t>
  </si>
  <si>
    <t>Код расхода                                по бюджетной классификации</t>
  </si>
  <si>
    <t>Расходы бюджета - всего</t>
  </si>
  <si>
    <t>в том числе:                                                          Общегосударственные вопросы</t>
  </si>
  <si>
    <t>Результиат исполнения Бюджета                                            (дефицит/профицит)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</si>
  <si>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 и проценты по соответствующему платежу)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</si>
  <si>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</si>
  <si>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 и проценты по соответствующему платежу)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</si>
  <si>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(суммы денежных взысканий (штрафов) по соответствующему платежу согласно законодательству Российской Федерации)</t>
  </si>
  <si>
    <t>951 1 08 00000 00 0000 000</t>
  </si>
  <si>
    <t>951 1 08 04000 01 0000 110</t>
  </si>
  <si>
    <t>951 1 08 04020 01 1000 110</t>
  </si>
  <si>
    <r>
      <t xml:space="preserve">на    1 </t>
    </r>
    <r>
      <rPr>
        <u val="single"/>
        <sz val="10"/>
        <rFont val="Times New Roman"/>
        <family val="1"/>
      </rPr>
      <t xml:space="preserve">        января         </t>
    </r>
    <r>
      <rPr>
        <sz val="10"/>
        <rFont val="Times New Roman"/>
        <family val="1"/>
      </rPr>
      <t xml:space="preserve">  20</t>
    </r>
    <r>
      <rPr>
        <u val="single"/>
        <sz val="10"/>
        <rFont val="Times New Roman"/>
        <family val="1"/>
      </rPr>
      <t>12 г.</t>
    </r>
  </si>
  <si>
    <t>01.01.2012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</si>
  <si>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</si>
  <si>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</t>
  </si>
  <si>
    <t> Налог, взимаемый с налогоплательщиков, выбравших в качестве объекта налогообложения доходы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</si>
  <si>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</si>
  <si>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</si>
  <si>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 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</si>
  <si>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 Единый сельскохозяйственный налог</t>
  </si>
  <si>
    <t> Единый сельскохозяйственный налог (за налоговые периоды, истекшие до 1 января 2011 года)</t>
  </si>
  <si>
    <t>182 1 06 00000 00 0000 000</t>
  </si>
  <si>
    <t>182 1 06 01000 00 0000 110</t>
  </si>
  <si>
    <t>182 1 06 01030 10 0000 110</t>
  </si>
  <si>
    <t>182 1 06 01030 10 1000 110</t>
  </si>
  <si>
    <t>182 1 06 01030 10 2000 110</t>
  </si>
  <si>
    <t>182 1 06 04000 02 0000 110</t>
  </si>
  <si>
    <t>182 1 06 04011 02 0000 110</t>
  </si>
  <si>
    <t>182 1 06 04011 02 1000 110</t>
  </si>
  <si>
    <t>182 1 06 04011 02 2000 110</t>
  </si>
  <si>
    <t>182 1 06 04011 02 3000 110</t>
  </si>
  <si>
    <t>182 1 06 04012 02 0000 110</t>
  </si>
  <si>
    <t>182 1 06 04012 02 1000 110</t>
  </si>
  <si>
    <t>182 1 06 04012 02 2000 110</t>
  </si>
  <si>
    <t>182 1 06 06000 00 0000 110</t>
  </si>
  <si>
    <t>182 1 06 06010 00 0000 110</t>
  </si>
  <si>
    <t>182 1 06 06013 10 0000 110</t>
  </si>
  <si>
    <t>182 1 06 06013 10 1000 110</t>
  </si>
  <si>
    <t>182 1 06 06013 10 2000 110</t>
  </si>
  <si>
    <t>182 1 06 06013 10 3000 110</t>
  </si>
  <si>
    <t>182 1 06 06020 00 0000 110</t>
  </si>
  <si>
    <t>182 1 06 06023 10 0000 110</t>
  </si>
  <si>
    <t>182 1 06 06023 10 1000 110</t>
  </si>
  <si>
    <t>182 1 06 06023 10 2000 110</t>
  </si>
  <si>
    <t>182 1 06 06023 10 3000 110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</si>
  <si>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</si>
  <si>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</si>
  <si>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</si>
  <si>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Транспортный налог</t>
  </si>
  <si>
    <t> Транспортный налог с организаций</t>
  </si>
  <si>
    <t> Транспортный налог с физических лиц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</si>
  <si>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</si>
  <si>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</si>
  <si>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</si>
  <si>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</si>
  <si>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</si>
  <si>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951 1 08 04020 01 0000 110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</si>
  <si>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</si>
  <si>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</si>
  <si>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</si>
  <si>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182 1 09 00000 00 0000 000</t>
  </si>
  <si>
    <t>182 1 09 04000 00 0000 110</t>
  </si>
  <si>
    <t>182 1 09 04050 00 0000 110</t>
  </si>
  <si>
    <t>182 1 09 04050 10 0000 110</t>
  </si>
  <si>
    <t>182 1 09 04050 10 1000 110</t>
  </si>
  <si>
    <t>182 1 09 04050 10 2000 110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</si>
  <si>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</si>
  <si>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</si>
  <si>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</si>
  <si>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</si>
  <si>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 Пени по земельный налог (по обязательствам, возникшим до 1 января 2006 года), мобилизуемый на территориях поселений</t>
  </si>
  <si>
    <t>815 1 11 00000 00 0000 000</t>
  </si>
  <si>
    <t>815 1 11 05000 00 0000 120</t>
  </si>
  <si>
    <t>815 1 11 05010 00 0000 120</t>
  </si>
  <si>
    <t>815 1 11 05010 10 0000 120</t>
  </si>
  <si>
    <t> ДОХОДЫ ОТ ИСПОЛЬЗОВАНИЯ ИМУЩЕСТВА, НАХОДЯЩЕГОСЯ В ГОСУДАРСТВЕННОЙ И МУНИЦИПАЛЬНОЙ СОБСТВЕННОСТИ</t>
  </si>
  <si>
    <t xml:space="preserve"> 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</t>
  </si>
  <si>
    <t> 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</si>
  <si>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</si>
  <si>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</si>
  <si>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</si>
  <si>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</si>
  <si>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</si>
  <si>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</si>
  <si>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</si>
  <si>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</si>
  <si>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</si>
  <si>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</si>
  <si>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</si>
  <si>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</si>
  <si>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</si>
  <si>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</si>
  <si>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</si>
  <si>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</si>
  <si>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</si>
  <si>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Дотации бюджетам поселений на выравнивание уровня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</si>
  <si>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</si>
  <si>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</si>
  <si>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</si>
  <si>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</si>
  <si>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Субвенции бюджетам поселений на выполнение передаваемых полномочий субъектов Российской Федерации</t>
  </si>
  <si>
    <t> Иные межбюджетные трансферты</t>
  </si>
  <si>
    <t> Прочие межбюджетные трансферты, передаваемые бюджетам</t>
  </si>
  <si>
    <t> Прочие межбюджетные трансферты, передаваемые бюджетам поселений</t>
  </si>
  <si>
    <t>914 1 14 00000 00 0000 000</t>
  </si>
  <si>
    <t>914 1 14 06000 00 0000 430</t>
  </si>
  <si>
    <t>914 1 14 06010 00 0000 430</t>
  </si>
  <si>
    <t>914 1 14 06014 10 0000 430</t>
  </si>
  <si>
    <t> ДОХОДЫ ОТ ПРОДАЖИ МАТЕРИАЛЬНЫХ И НЕМАТЕРИАЛЬНЫХ АКТИВОВ</t>
  </si>
  <si>
    <t> 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</si>
  <si>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 Доходы от продажи земельных участков, государственная собственность на которые не разграничена</t>
  </si>
  <si>
    <t> 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</si>
  <si>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951 0102 0000000 000 000</t>
  </si>
  <si>
    <t>951 0102 0020000 000 000</t>
  </si>
  <si>
    <t>951 0102 0020300 000 000</t>
  </si>
  <si>
    <t>951 0102 0020300 997 000</t>
  </si>
  <si>
    <t>951 0102 0020300 997 200</t>
  </si>
  <si>
    <t>951 0102 0020300 997 210</t>
  </si>
  <si>
    <t>951 0102 0020300 997 211</t>
  </si>
  <si>
    <t>951 0102 0020300 997 212</t>
  </si>
  <si>
    <t>951 0102 0020300 997 213</t>
  </si>
  <si>
    <t>951 0103 0000000 000 000</t>
  </si>
  <si>
    <t>951 0103 5210000 000 000</t>
  </si>
  <si>
    <t>951 0103 5210600 000 000</t>
  </si>
  <si>
    <t>951 0103 5210600 017 000</t>
  </si>
  <si>
    <t>951 0103 5210600 017 200</t>
  </si>
  <si>
    <t>951 0103 5210600 017 250</t>
  </si>
  <si>
    <t>951 0103 5210600 017 251</t>
  </si>
  <si>
    <t>951 0104 0000000 000 000</t>
  </si>
  <si>
    <t>951 0104 0020000 000 000</t>
  </si>
  <si>
    <t>951 0104 0020400 000 000</t>
  </si>
  <si>
    <t>951 0104 0020400 997 000</t>
  </si>
  <si>
    <t>951 0104 0020400 997 200</t>
  </si>
  <si>
    <t>951 0104 0020400 997 210</t>
  </si>
  <si>
    <t>951 0104 0020400 997 211</t>
  </si>
  <si>
    <t>951 0104 0020400 997 212</t>
  </si>
  <si>
    <t>951 0104 0020400 997 213</t>
  </si>
  <si>
    <t>951 0104 0020400 997 220</t>
  </si>
  <si>
    <t>951 0104 0020400 997 221</t>
  </si>
  <si>
    <t>951 0104 0020400 997 222</t>
  </si>
  <si>
    <t>951 0104 0020400 997 223</t>
  </si>
  <si>
    <t>951 0104 0020400 997 225</t>
  </si>
  <si>
    <t>951 0104 0020400 997 226</t>
  </si>
  <si>
    <t>951 0104 0020400 997 290</t>
  </si>
  <si>
    <t>951 0104 0020400 997 300</t>
  </si>
  <si>
    <t>951 0104 0020400 997 310</t>
  </si>
  <si>
    <t>951 0104 0020400 997 340</t>
  </si>
  <si>
    <t>951 0104 5210000 000 000</t>
  </si>
  <si>
    <t>951 0104 5210200 000 000</t>
  </si>
  <si>
    <t>951 0104 5210215 000 000</t>
  </si>
  <si>
    <t>951 0104 5210215 997 000</t>
  </si>
  <si>
    <t>951 0104 5210215 997 300</t>
  </si>
  <si>
    <t>951 0104 5210215 997 340</t>
  </si>
  <si>
    <t>951 0104 5210600 000 000</t>
  </si>
  <si>
    <t>951 0104 5210600 017 000</t>
  </si>
  <si>
    <t>951 0104 5210600 017 200</t>
  </si>
  <si>
    <t>951 0104 5210600 017 250</t>
  </si>
  <si>
    <t>951 0104 5210600 017 251</t>
  </si>
  <si>
    <t>951 0107 0000000 000 000</t>
  </si>
  <si>
    <t>951 0107 0200000 000 000</t>
  </si>
  <si>
    <t>951 0107 0200002 997 000</t>
  </si>
  <si>
    <t>951 0107 0200002 997 200</t>
  </si>
  <si>
    <t>951 0107 0200002 997 290</t>
  </si>
  <si>
    <t>951 0107 0200003 997 000</t>
  </si>
  <si>
    <t>951 0107 0200003 997 200</t>
  </si>
  <si>
    <t>951 0107 0200003 997 290</t>
  </si>
  <si>
    <t>951 0113 0000000 000 000</t>
  </si>
  <si>
    <t>951 0113 0900000 000 000</t>
  </si>
  <si>
    <t>951 0113 0920000 000 000</t>
  </si>
  <si>
    <t>951 0113 0920300 000 000</t>
  </si>
  <si>
    <t>951 0113 0920300 013 000</t>
  </si>
  <si>
    <t>951 0113 0920300 013 200</t>
  </si>
  <si>
    <t>951 0113 0920300 013 290</t>
  </si>
  <si>
    <t>951 0200 0000000 000 000</t>
  </si>
  <si>
    <t>951 0203 0000000 000 000</t>
  </si>
  <si>
    <t>951 0203 0010000 000 000</t>
  </si>
  <si>
    <t>951 0203 0013600 000 000</t>
  </si>
  <si>
    <t>951 0203 0013600 997 000</t>
  </si>
  <si>
    <t>951 0203 0013600 997 200</t>
  </si>
  <si>
    <t>951 0203 0013600 997 210</t>
  </si>
  <si>
    <t>951 0203 0013600 997 211</t>
  </si>
  <si>
    <t>951 0203 0013600 997 213</t>
  </si>
  <si>
    <t>951 0203 0013600 997 220</t>
  </si>
  <si>
    <t>951 0203 0013600 997 300</t>
  </si>
  <si>
    <t>951 0203 0013600 997 340</t>
  </si>
  <si>
    <t>951 0300 0000000 000 000</t>
  </si>
  <si>
    <t>951 0309 0000000 000 000</t>
  </si>
  <si>
    <t>951 0309 5210000 000 000</t>
  </si>
  <si>
    <t>951 0309 5210600 000 000</t>
  </si>
  <si>
    <t>951 0309 5210600 017 000</t>
  </si>
  <si>
    <t>951 0309 5210600 017 200</t>
  </si>
  <si>
    <t>951 0309 5210600 017 250</t>
  </si>
  <si>
    <t>951 0309 5210600 017 251</t>
  </si>
  <si>
    <t>951 0400 0000000 000 000</t>
  </si>
  <si>
    <t>951 0412 0000000 000 000</t>
  </si>
  <si>
    <t>951 0412 5210000 000 000</t>
  </si>
  <si>
    <t>951 0412 5210100 000 000</t>
  </si>
  <si>
    <t>951 0412 5210102 000 000</t>
  </si>
  <si>
    <t>951 0412 5210102 017 000</t>
  </si>
  <si>
    <t>951 0412 5210102 017 200</t>
  </si>
  <si>
    <t>951 0412 5210102 017 250</t>
  </si>
  <si>
    <t>951 0412 5210102 017 251</t>
  </si>
  <si>
    <t>951 0500 0000000 000 000</t>
  </si>
  <si>
    <t>951 0502 0000000 000 000</t>
  </si>
  <si>
    <t>951 0502 7950000 000 000</t>
  </si>
  <si>
    <t>951 0503 0000000 000 000</t>
  </si>
  <si>
    <t>951 0503 7950000 000 000</t>
  </si>
  <si>
    <t>951 0503 7955100 000 000</t>
  </si>
  <si>
    <t>951 0503 7955100 982 000</t>
  </si>
  <si>
    <t>951 0503 7955100 982 200</t>
  </si>
  <si>
    <t>951 0503 7955100 982 220</t>
  </si>
  <si>
    <t>951 0503 7955100 982 225</t>
  </si>
  <si>
    <t>951 0503 7955100 982 226</t>
  </si>
  <si>
    <t>951 0503 7955100 983 000</t>
  </si>
  <si>
    <t>951 0503 7955100 983 200</t>
  </si>
  <si>
    <t>951 0503 7955100 983 220</t>
  </si>
  <si>
    <t>951 0503 7955100 983 223</t>
  </si>
  <si>
    <t>951 0503 7955100 983 300</t>
  </si>
  <si>
    <t>951 0503 7955100 983 340</t>
  </si>
  <si>
    <t>951 1100 0000000 000 000</t>
  </si>
  <si>
    <t>951 1102 0000000 000 000</t>
  </si>
  <si>
    <t>951 1102 7950000 000 000</t>
  </si>
  <si>
    <t>951 1102 7955400 000 000</t>
  </si>
  <si>
    <t>951 1102 7955400 988 000</t>
  </si>
  <si>
    <t>951 1102 7955400 988 200</t>
  </si>
  <si>
    <t>951 1102 7955400 988 220</t>
  </si>
  <si>
    <t>951 1102 7955400 988 226</t>
  </si>
  <si>
    <t> Функционирование высшего должностного лица субъекта Российской Федерации и муниципального образования</t>
  </si>
  <si>
    <t> 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</si>
  <si>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 Глава муниципального образования</t>
  </si>
  <si>
    <t> Выполнение функций органами местного самоуправления</t>
  </si>
  <si>
    <t> Расходы</t>
  </si>
  <si>
    <t> Оплата труда и начисления на выплаты по оплате труда</t>
  </si>
  <si>
    <t> Заработная плата</t>
  </si>
  <si>
    <t> Прочие выплаты</t>
  </si>
  <si>
    <t> Начисления на выплаты по оплате труда</t>
  </si>
  <si>
    <t> 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</si>
  <si>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 Межбюджетные трансферты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</si>
  <si>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</si>
  <si>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</si>
  <si>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</si>
  <si>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Центральный аппарат</t>
  </si>
  <si>
    <t> Оплата работ, услуг</t>
  </si>
  <si>
    <t> Услуги связи</t>
  </si>
  <si>
    <t> Транспортные услуги</t>
  </si>
  <si>
    <t> Коммунальные услуги</t>
  </si>
  <si>
    <t> Работы, услуги по содержанию имущества</t>
  </si>
  <si>
    <t> Прочие работы, услуги</t>
  </si>
  <si>
    <t> Прочие расходы</t>
  </si>
  <si>
    <t> Поступление нефинансовых активов</t>
  </si>
  <si>
    <t> Увеличение стоимости основных средств</t>
  </si>
  <si>
    <t> Увеличение стоимости материальных запасов</t>
  </si>
  <si>
    <t> Обеспечение проведения выборов и референдумов</t>
  </si>
  <si>
    <t> Проведение выборов и референдумов</t>
  </si>
  <si>
    <t> Другие общегосударственные вопросы</t>
  </si>
  <si>
    <t> Реализация государственных функций, связанных с общегосударственным управлением</t>
  </si>
  <si>
    <t> Выполнение других обязательств государства</t>
  </si>
  <si>
    <t> Национальная оборона</t>
  </si>
  <si>
    <t> Мобилизационная и вневойсковая подготовка</t>
  </si>
  <si>
    <t> Руководство и управление в сфере установленных функций</t>
  </si>
  <si>
    <t> Осуществление первичного воинского учета на территориях, где отсутствуют военные комиссариаты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</si>
  <si>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</si>
  <si>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</si>
  <si>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Целевые программы муниципальных образований</t>
  </si>
  <si>
    <t> Национальная экономика</t>
  </si>
  <si>
    <t> Другие вопросы в области национальной экономики</t>
  </si>
  <si>
    <t> 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</si>
  <si>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 Субсидии в целях софинансирования особо важных и (или) контролируемых Администрацией Ростовской области объектов и направлений расходования средств</t>
  </si>
  <si>
    <t> Жилищно-коммунальное хозяйство</t>
  </si>
  <si>
    <t> Коммунальное хозяйство</t>
  </si>
  <si>
    <t> Благоустройство</t>
  </si>
  <si>
    <t> Культура, кинематография</t>
  </si>
  <si>
    <t> Культура</t>
  </si>
  <si>
    <t> Региональные целевые программы</t>
  </si>
  <si>
    <t> Субсидии на обучение использованию информационно-коммуникационных технологий работников муниципальных учреждений культуры</t>
  </si>
  <si>
    <t> Субсидии на обеспечение доступа общедоступных муниципальных библиотек к сети Интернет</t>
  </si>
  <si>
    <t> Физическая культура и спорт</t>
  </si>
  <si>
    <t> Массовый спорт</t>
  </si>
  <si>
    <t>" 30"  января   2012г.</t>
  </si>
  <si>
    <t>182 1 05 03020 01 2000 110</t>
  </si>
  <si>
    <t>182 1 05 03020 01 1000 110</t>
  </si>
  <si>
    <t>182 1 05 03020 01 0000 110</t>
  </si>
  <si>
    <t>182 1 05 03010 01 0000 110</t>
  </si>
  <si>
    <t>182 1 05 03010 01 1000 110</t>
  </si>
  <si>
    <t>182 1 05 03000 00 0000 110</t>
  </si>
  <si>
    <t>182 1 05 01022 0 1000 110</t>
  </si>
  <si>
    <t>182 1 05 01022 01 0000 110</t>
  </si>
  <si>
    <t>182 1 05 01021 01 1000 110</t>
  </si>
  <si>
    <t>182 1 05 01021 01 0000 110</t>
  </si>
  <si>
    <t>182 1 05 01020 01 0000 110</t>
  </si>
  <si>
    <t>182 1 05 01020 00 0000 110</t>
  </si>
  <si>
    <t>182 1 05 01012 01 2000 110</t>
  </si>
  <si>
    <t>182 1 05 01012 01 1000 110</t>
  </si>
  <si>
    <t>182 1  05  1012 01 0000 110</t>
  </si>
  <si>
    <t>182 1 05 01011 01 1000 110</t>
  </si>
  <si>
    <t>182 1 05 01011 01  0000 110</t>
  </si>
  <si>
    <t>182 1 05 01010 00  0000 110</t>
  </si>
  <si>
    <t>182 1 05 01000 00 0000  110</t>
  </si>
  <si>
    <t>182 1 05 00000 00 0000  000</t>
  </si>
  <si>
    <t>182 1 01 02022 01 3000  110</t>
  </si>
  <si>
    <t>182 1 01 02022 01  2000 110</t>
  </si>
  <si>
    <t>182 1 01 02022 01 1000 110</t>
  </si>
  <si>
    <t>182 1 01 02022 01 0000  110</t>
  </si>
  <si>
    <t>182 1 01 02021 01 4000 110</t>
  </si>
  <si>
    <t>182 1 01 02021 01 3000 110</t>
  </si>
  <si>
    <t>182 1 01 02021 01 2000 110</t>
  </si>
  <si>
    <t>182 1 01 02021 01 1000 110</t>
  </si>
  <si>
    <t>182 1 01 02021 01 0000 110</t>
  </si>
  <si>
    <t>182 1 01  02020 01 0000 110</t>
  </si>
  <si>
    <t>182 1 01 02000 01 0000 110</t>
  </si>
  <si>
    <t>182 1 01 00000 00 0000 000</t>
  </si>
  <si>
    <t>000 1 00 00000 00 0000 000</t>
  </si>
  <si>
    <t xml:space="preserve">Наименование публично-правового образования   </t>
  </si>
  <si>
    <t>710</t>
  </si>
  <si>
    <t>04227479</t>
  </si>
  <si>
    <t>60254845000</t>
  </si>
  <si>
    <r>
      <t xml:space="preserve">финансового органа                       </t>
    </r>
    <r>
      <rPr>
        <u val="single"/>
        <sz val="10"/>
        <rFont val="Times New Roman"/>
        <family val="1"/>
      </rPr>
      <t xml:space="preserve"> Администрация Ковылкинского сельского поселения</t>
    </r>
  </si>
  <si>
    <t>Бюджет Ковылкинского</t>
  </si>
  <si>
    <t>951 0203 0013600 997 225</t>
  </si>
  <si>
    <t>Т.В. Лачугина</t>
  </si>
  <si>
    <t>Н.А. Дашевская</t>
  </si>
  <si>
    <t>Н.В. Тришечкина</t>
  </si>
  <si>
    <t> 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</si>
  <si>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182 1 05 01022 01 3000 110</t>
  </si>
  <si>
    <t>182 1 05 03020 01 3000 110</t>
  </si>
  <si>
    <t>182 1 06 06013 10 4000 110</t>
  </si>
  <si>
    <t>182 1 09 04050 10 4000 110</t>
  </si>
  <si>
    <t>951 1 11 05030 00 0000 120</t>
  </si>
  <si>
    <t>951 1 11 05035 10 0000 120</t>
  </si>
  <si>
    <t> Доходы,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</si>
  <si>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 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</si>
  <si>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 Доходы, от сдачи в аренду имущества, находящегося в оперативном управлении органов управления поселений и созданных ими учреждений (за исключением имущества бюджетных и автономных учреждений)</t>
  </si>
  <si>
    <t>952 2 02 04999 10 0000 151</t>
  </si>
  <si>
    <t> 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</si>
  <si>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 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</si>
  <si>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 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обращения граждан)...</t>
  </si>
  <si>
    <t>Работы, услуги по содержанию имущества</t>
  </si>
  <si>
    <t>Региональные целевые программы</t>
  </si>
  <si>
    <t>951 0502 5220000 000 000</t>
  </si>
  <si>
    <t>Областная долгосрочная целевая программа "Модернизация объектов коммунальной инфраструктуры Ростовской области на 2011-2014 годы"</t>
  </si>
  <si>
    <t>951 0502 5221500 000 000</t>
  </si>
  <si>
    <t>951 0502 5221500 900 000</t>
  </si>
  <si>
    <t>951 0502 5221500 900 200</t>
  </si>
  <si>
    <t>951 0502 5221500 900 220</t>
  </si>
  <si>
    <t>951 0502 5221500 900 300</t>
  </si>
  <si>
    <t>951 0502 5221500 990 310</t>
  </si>
  <si>
    <t>951 0502 5221500 991 310</t>
  </si>
  <si>
    <t>Увеличение стоимости основных средств</t>
  </si>
  <si>
    <t>Строительство "Буровая разведочно-эксплуатационная на воду скважина для водоснабжения х. Ковылкин, Тацинский район, Ростовская область". Строительство "Буровая разведочно-эксплуатационная на воду скважина для водоснабжения х. Бабовня, Тацинский район, Ростовская область"</t>
  </si>
  <si>
    <t>951 0502 5221500 991 225</t>
  </si>
  <si>
    <t>951 0502 5221500 990 225</t>
  </si>
  <si>
    <t> Долгосрочная целевая программа "Сохранение и развитие коммунального хозяйства на территории Ковылкинского сельского поселения на 2010-2014 годы"</t>
  </si>
  <si>
    <t>951 0502 7955200 000 000</t>
  </si>
  <si>
    <t>951 0502 7955200 987 000</t>
  </si>
  <si>
    <t> Мероприятия в области коммунального хозяйства</t>
  </si>
  <si>
    <t>951 0502 7955200 987 200</t>
  </si>
  <si>
    <t>951 0502 7955200 987 220</t>
  </si>
  <si>
    <t>951 0502 7955200 987 290</t>
  </si>
  <si>
    <t>Прочие расходы</t>
  </si>
  <si>
    <t>951 0502 7955200 987 226</t>
  </si>
  <si>
    <t>951 0502 7955200 987 300</t>
  </si>
  <si>
    <t>951 0502 7955200 987 310</t>
  </si>
  <si>
    <t> Долгосрочная целевая программа "Безопасность дорожного движения на территории Ковылкинского сельского поселения на 2010-2014 годы"</t>
  </si>
  <si>
    <t>Содержание автомобильных дорог и иженерных сооружений на них в границах поселения в рамках благоустройства</t>
  </si>
  <si>
    <t>Уличное освещение</t>
  </si>
  <si>
    <t>Коммунальные услуги</t>
  </si>
  <si>
    <t>Увеличение стоимости материальных запасов</t>
  </si>
  <si>
    <t xml:space="preserve"> Региональные целевые программы 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</si>
  <si>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</si>
  <si>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951 0503 5222700 000 000</t>
  </si>
  <si>
    <t>951 0503 5222700 003 000</t>
  </si>
  <si>
    <t>Бюджетные инвестиции</t>
  </si>
  <si>
    <t>951 0503 5220000 000 000</t>
  </si>
  <si>
    <t>951 0503 5222700 003 200</t>
  </si>
  <si>
    <t>951 0503 5222700 003 220</t>
  </si>
  <si>
    <t>951 0503 5222700 003 225</t>
  </si>
  <si>
    <t> Долгосрочная целевая программа "Благоустройство и охрана окружающей среды на территории Ковылкинского сельского поселения на 2010-2014 годы"</t>
  </si>
  <si>
    <t>951 0503 7955300 000 000</t>
  </si>
  <si>
    <t>Озеленение</t>
  </si>
  <si>
    <t>951 0503 7955300 984 000</t>
  </si>
  <si>
    <t>951 0503 7955300 984 200</t>
  </si>
  <si>
    <t>951 0503 7955300 984 220</t>
  </si>
  <si>
    <t>951 0503 7955300 984 225</t>
  </si>
  <si>
    <t>951 0503 7955300 984 226</t>
  </si>
  <si>
    <t>951 0503 7955300 985 000</t>
  </si>
  <si>
    <t>951 0503 7955300 985 200</t>
  </si>
  <si>
    <t>951 0503 7955300 985 220</t>
  </si>
  <si>
    <t>951 0503 7955300 985 225</t>
  </si>
  <si>
    <t>Организация и содержание мест захоронения</t>
  </si>
  <si>
    <t>951 0503 7955300 986 000</t>
  </si>
  <si>
    <t>951 0503 7955300 986 200</t>
  </si>
  <si>
    <t>951 0503 7955300 986 220</t>
  </si>
  <si>
    <t>951 0503 7955300 986 225</t>
  </si>
  <si>
    <t>951 0503 7955300 986 300</t>
  </si>
  <si>
    <t>951 0503 7955300 986 310</t>
  </si>
  <si>
    <t>Прочие мероприятия по благоустройству поселения</t>
  </si>
  <si>
    <t> Областная долгосрочная целевая программа «Развитие и использование информационных и телекоммуникационных технологий в Ростовской области на 2010-2014 годы»</t>
  </si>
  <si>
    <t>952 0800 0000000 000 000</t>
  </si>
  <si>
    <t>952 0801 0000000 000 000</t>
  </si>
  <si>
    <t>952 0801 5220000 000 000</t>
  </si>
  <si>
    <t>952 0801 5222800 000 000</t>
  </si>
  <si>
    <t>952 0801 5222800 954 000</t>
  </si>
  <si>
    <t>952 0801 5222800 954 200</t>
  </si>
  <si>
    <t>952 0801 5222800 954 220</t>
  </si>
  <si>
    <t>952 0801 5222800 954 226</t>
  </si>
  <si>
    <t>952 0801 5222800 955 000</t>
  </si>
  <si>
    <t>952 0801 5222800 955 200</t>
  </si>
  <si>
    <t>952 0801 5222800 955 220</t>
  </si>
  <si>
    <t>952 0801 5222800 955 221</t>
  </si>
  <si>
    <t>952 0801 7950000 000 000</t>
  </si>
  <si>
    <t>952 0801 7955000 000 000</t>
  </si>
  <si>
    <t>952 0801 7955000 980 000</t>
  </si>
  <si>
    <t>952 0801 7955000 980 200</t>
  </si>
  <si>
    <t>952 0801 7955000 980 210</t>
  </si>
  <si>
    <t>952 0801 7955000 980 211</t>
  </si>
  <si>
    <t>952 0801 7955000 980 212</t>
  </si>
  <si>
    <t>952 0801 7955000 980 213</t>
  </si>
  <si>
    <t>952 0801 7955000 980 220</t>
  </si>
  <si>
    <t>952 0801 7955000 980 221</t>
  </si>
  <si>
    <t>952 0801 7955000 980 223</t>
  </si>
  <si>
    <t>952 0801 7955000 980 225</t>
  </si>
  <si>
    <t>952 0801 7955000 980 226</t>
  </si>
  <si>
    <t>952 0801 7955000 980 290</t>
  </si>
  <si>
    <t>952 0801 7955000 980 300</t>
  </si>
  <si>
    <t>952 0801 7955000 980 310</t>
  </si>
  <si>
    <t>952 0801 7955000 980 340</t>
  </si>
  <si>
    <t>952 0801 7955000 981 000</t>
  </si>
  <si>
    <t>952 0801 7955000 981 200</t>
  </si>
  <si>
    <t>952 0801 7955000 981 210</t>
  </si>
  <si>
    <t>952 0801 7955000 981 211</t>
  </si>
  <si>
    <t>952 0801 7955000 981 212</t>
  </si>
  <si>
    <t>952 0801 7955000 981 213</t>
  </si>
  <si>
    <t>952 0801 7955000 981 220</t>
  </si>
  <si>
    <t>952 0801 7955000 981 221</t>
  </si>
  <si>
    <t>952 0801 7955000 981 222</t>
  </si>
  <si>
    <t>952 0801 7955000 981 223</t>
  </si>
  <si>
    <t>952 0801 7955000 981 225</t>
  </si>
  <si>
    <t>952 0801 7955000 981 226</t>
  </si>
  <si>
    <t>952 0801 7955000 981 290</t>
  </si>
  <si>
    <t>952 0801 7955000 981 300</t>
  </si>
  <si>
    <t>952 0801 7955000 981 310</t>
  </si>
  <si>
    <t>952 0801 7955000 981 340</t>
  </si>
  <si>
    <t> Долгосрочная целевая программа "Сохранение и развитие культуры Ковылкинского сельского поселения на 2010-2014 годы"</t>
  </si>
  <si>
    <t> Финансовое обеспечение выполнения муниципального задания муниципальным учреждением культуры "Ковылкинский сельский Дом культуры"</t>
  </si>
  <si>
    <t> Финансовое обеспечение выполнения муниципального задания муниципальным учреждением культуры "Библиотека Ковылкинского сельского поселения"</t>
  </si>
  <si>
    <t> Долгосрочная целевая программа "Развитие физической культуры и спорта на территории Ковылкинского сельского поселения на 2011-2014 годы"</t>
  </si>
  <si>
    <t xml:space="preserve"> Мероприятия в области физической культуры и спорта</t>
  </si>
  <si>
    <t> Прочие по земельный налог (по обязательствам, возникшим до 1 января 2006 года), мобилизуемый на территориях поселений</t>
  </si>
  <si>
    <t>951 0100 0000000 000 000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</si>
</sst>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b/>
      <sz val="8"/>
      <name val="Times New Roman"/>
      <family val="1"/>
    </font>
    <font>
      <sz val="8"/>
      <color indexed="8"/>
      <name val="Calibri"/>
      <family val="2"/>
    </font>
    <font>
      <b/>
      <sz val="10"/>
      <color indexed="62"/>
      <name val="Arial Cyr"/>
      <family val="0"/>
    </font>
    <font>
      <sz val="8"/>
      <color theme="1"/>
      <name val="Calibri"/>
      <family val="2"/>
    </font>
    <font>
      <b/>
      <sz val="10"/>
      <color theme="4" tint="-0.24997000396251678"/>
      <name val="Arial Cyr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158">
    <xf numFmtId="0" fontId="0" fillId="0" borderId="0" xfId="0" applyAlignment="1">
      <alignment/>
    </xf>
    <xf numFmtId="0" fontId="20" fillId="0" borderId="0" xfId="0" applyFont="1" applyAlignment="1">
      <alignment/>
    </xf>
    <xf numFmtId="0" fontId="22" fillId="0" borderId="0" xfId="57" applyFont="1">
      <alignment/>
      <protection/>
    </xf>
    <xf numFmtId="0" fontId="23" fillId="0" borderId="0" xfId="57" applyFont="1" applyAlignment="1">
      <alignment horizontal="centerContinuous"/>
      <protection/>
    </xf>
    <xf numFmtId="49" fontId="20" fillId="0" borderId="0" xfId="57" applyNumberFormat="1" applyFont="1">
      <alignment/>
      <protection/>
    </xf>
    <xf numFmtId="0" fontId="22" fillId="0" borderId="0" xfId="57" applyFont="1" applyAlignment="1">
      <alignment horizontal="left"/>
      <protection/>
    </xf>
    <xf numFmtId="0" fontId="21" fillId="0" borderId="0" xfId="57" applyFont="1" applyBorder="1" applyAlignment="1">
      <alignment/>
      <protection/>
    </xf>
    <xf numFmtId="49" fontId="22" fillId="0" borderId="0" xfId="57" applyNumberFormat="1" applyFont="1">
      <alignment/>
      <protection/>
    </xf>
    <xf numFmtId="49" fontId="20" fillId="0" borderId="0" xfId="57" applyNumberFormat="1" applyFont="1" applyBorder="1" applyAlignment="1">
      <alignment horizontal="centerContinuous"/>
      <protection/>
    </xf>
    <xf numFmtId="0" fontId="20" fillId="0" borderId="0" xfId="0" applyFont="1" applyAlignment="1">
      <alignment wrapText="1"/>
    </xf>
    <xf numFmtId="0" fontId="20" fillId="0" borderId="0" xfId="0" applyFont="1" applyAlignment="1">
      <alignment horizontal="center"/>
    </xf>
    <xf numFmtId="49" fontId="21" fillId="0" borderId="0" xfId="57" applyNumberFormat="1" applyFont="1" applyBorder="1" applyAlignment="1">
      <alignment/>
      <protection/>
    </xf>
    <xf numFmtId="49" fontId="2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58" applyFont="1">
      <alignment/>
      <protection/>
    </xf>
    <xf numFmtId="49" fontId="22" fillId="0" borderId="10" xfId="58" applyNumberFormat="1" applyFont="1" applyBorder="1" applyAlignment="1">
      <alignment horizontal="left"/>
      <protection/>
    </xf>
    <xf numFmtId="0" fontId="22" fillId="0" borderId="0" xfId="58" applyFont="1" applyBorder="1">
      <alignment/>
      <protection/>
    </xf>
    <xf numFmtId="0" fontId="22" fillId="0" borderId="10" xfId="58" applyFont="1" applyBorder="1" applyAlignment="1">
      <alignment/>
      <protection/>
    </xf>
    <xf numFmtId="0" fontId="20" fillId="0" borderId="0" xfId="58" applyFont="1" applyBorder="1" applyAlignment="1">
      <alignment horizontal="left" vertical="center" wrapText="1"/>
      <protection/>
    </xf>
    <xf numFmtId="49" fontId="20" fillId="0" borderId="0" xfId="58" applyNumberFormat="1" applyFont="1" applyBorder="1" applyAlignment="1">
      <alignment horizontal="center"/>
      <protection/>
    </xf>
    <xf numFmtId="4" fontId="20" fillId="0" borderId="0" xfId="58" applyNumberFormat="1" applyFont="1" applyBorder="1" applyAlignment="1">
      <alignment horizontal="right"/>
      <protection/>
    </xf>
    <xf numFmtId="4" fontId="20" fillId="0" borderId="0" xfId="58" applyNumberFormat="1" applyFont="1" applyFill="1" applyBorder="1" applyAlignment="1">
      <alignment horizontal="right"/>
      <protection/>
    </xf>
    <xf numFmtId="0" fontId="20" fillId="0" borderId="0" xfId="58" applyFont="1" applyBorder="1" applyAlignment="1">
      <alignment horizontal="left" vertical="center"/>
      <protection/>
    </xf>
    <xf numFmtId="0" fontId="20" fillId="0" borderId="0" xfId="58" applyFont="1" applyBorder="1" applyAlignment="1">
      <alignment horizontal="centerContinuous"/>
      <protection/>
    </xf>
    <xf numFmtId="1" fontId="20" fillId="0" borderId="0" xfId="58" applyNumberFormat="1" applyFont="1" applyBorder="1" applyAlignment="1">
      <alignment horizontal="center" vertical="center"/>
      <protection/>
    </xf>
    <xf numFmtId="49" fontId="20" fillId="0" borderId="0" xfId="58" applyNumberFormat="1" applyFont="1" applyBorder="1" applyAlignment="1">
      <alignment horizontal="right"/>
      <protection/>
    </xf>
    <xf numFmtId="49" fontId="22" fillId="0" borderId="11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/>
    </xf>
    <xf numFmtId="49" fontId="22" fillId="0" borderId="12" xfId="0" applyNumberFormat="1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2" fillId="0" borderId="0" xfId="57" applyFont="1" applyAlignment="1">
      <alignment horizontal="center"/>
      <protection/>
    </xf>
    <xf numFmtId="0" fontId="23" fillId="0" borderId="0" xfId="57" applyFont="1" applyAlignment="1">
      <alignment wrapText="1"/>
      <protection/>
    </xf>
    <xf numFmtId="0" fontId="22" fillId="0" borderId="13" xfId="57" applyFont="1" applyBorder="1" applyAlignment="1">
      <alignment horizontal="center"/>
      <protection/>
    </xf>
    <xf numFmtId="0" fontId="22" fillId="0" borderId="0" xfId="0" applyFont="1" applyAlignment="1">
      <alignment/>
    </xf>
    <xf numFmtId="49" fontId="22" fillId="0" borderId="0" xfId="57" applyNumberFormat="1" applyFont="1" applyAlignment="1">
      <alignment horizontal="centerContinuous"/>
      <protection/>
    </xf>
    <xf numFmtId="49" fontId="22" fillId="0" borderId="0" xfId="57" applyNumberFormat="1" applyFont="1" applyAlignment="1">
      <alignment horizontal="right"/>
      <protection/>
    </xf>
    <xf numFmtId="49" fontId="22" fillId="0" borderId="0" xfId="57" applyNumberFormat="1" applyFont="1" applyAlignment="1">
      <alignment horizontal="left"/>
      <protection/>
    </xf>
    <xf numFmtId="0" fontId="22" fillId="0" borderId="0" xfId="57" applyFont="1" applyAlignment="1">
      <alignment horizontal="right"/>
      <protection/>
    </xf>
    <xf numFmtId="49" fontId="22" fillId="0" borderId="14" xfId="57" applyNumberFormat="1" applyFont="1" applyBorder="1" applyAlignment="1">
      <alignment horizontal="centerContinuous"/>
      <protection/>
    </xf>
    <xf numFmtId="49" fontId="22" fillId="0" borderId="15" xfId="57" applyNumberFormat="1" applyFont="1" applyBorder="1" applyAlignment="1">
      <alignment horizontal="centerContinuous"/>
      <protection/>
    </xf>
    <xf numFmtId="49" fontId="22" fillId="0" borderId="14" xfId="57" applyNumberFormat="1" applyFont="1" applyBorder="1" applyAlignment="1">
      <alignment horizontal="center"/>
      <protection/>
    </xf>
    <xf numFmtId="49" fontId="22" fillId="0" borderId="16" xfId="57" applyNumberFormat="1" applyFont="1" applyBorder="1" applyAlignment="1">
      <alignment horizontal="centerContinuous"/>
      <protection/>
    </xf>
    <xf numFmtId="49" fontId="24" fillId="0" borderId="0" xfId="57" applyNumberFormat="1" applyFont="1">
      <alignment/>
      <protection/>
    </xf>
    <xf numFmtId="49" fontId="22" fillId="0" borderId="17" xfId="0" applyNumberFormat="1" applyFont="1" applyBorder="1" applyAlignment="1">
      <alignment horizontal="center"/>
    </xf>
    <xf numFmtId="0" fontId="22" fillId="0" borderId="0" xfId="0" applyFont="1" applyAlignment="1">
      <alignment wrapText="1"/>
    </xf>
    <xf numFmtId="49" fontId="22" fillId="0" borderId="0" xfId="57" applyNumberFormat="1" applyFont="1" applyBorder="1" applyAlignment="1">
      <alignment horizontal="centerContinuous"/>
      <protection/>
    </xf>
    <xf numFmtId="49" fontId="21" fillId="0" borderId="0" xfId="57" applyNumberFormat="1" applyFont="1" applyAlignment="1">
      <alignment/>
      <protection/>
    </xf>
    <xf numFmtId="0" fontId="21" fillId="0" borderId="10" xfId="0" applyFont="1" applyBorder="1" applyAlignment="1">
      <alignment horizontal="center" wrapText="1"/>
    </xf>
    <xf numFmtId="0" fontId="21" fillId="0" borderId="0" xfId="0" applyFont="1" applyBorder="1" applyAlignment="1">
      <alignment horizontal="center" wrapText="1"/>
    </xf>
    <xf numFmtId="0" fontId="22" fillId="0" borderId="18" xfId="0" applyNumberFormat="1" applyFont="1" applyBorder="1" applyAlignment="1">
      <alignment wrapText="1"/>
    </xf>
    <xf numFmtId="49" fontId="22" fillId="0" borderId="12" xfId="58" applyNumberFormat="1" applyFont="1" applyBorder="1" applyAlignment="1">
      <alignment horizontal="center"/>
      <protection/>
    </xf>
    <xf numFmtId="3" fontId="22" fillId="0" borderId="12" xfId="58" applyNumberFormat="1" applyFont="1" applyBorder="1" applyAlignment="1">
      <alignment horizontal="center" vertical="center"/>
      <protection/>
    </xf>
    <xf numFmtId="3" fontId="22" fillId="0" borderId="12" xfId="58" applyNumberFormat="1" applyFont="1" applyBorder="1" applyAlignment="1">
      <alignment horizontal="center"/>
      <protection/>
    </xf>
    <xf numFmtId="49" fontId="22" fillId="0" borderId="19" xfId="58" applyNumberFormat="1" applyFont="1" applyBorder="1" applyAlignment="1">
      <alignment horizontal="center"/>
      <protection/>
    </xf>
    <xf numFmtId="49" fontId="22" fillId="0" borderId="20" xfId="58" applyNumberFormat="1" applyFont="1" applyBorder="1" applyAlignment="1">
      <alignment horizontal="center"/>
      <protection/>
    </xf>
    <xf numFmtId="49" fontId="22" fillId="0" borderId="21" xfId="58" applyNumberFormat="1" applyFont="1" applyBorder="1" applyAlignment="1">
      <alignment horizontal="center"/>
      <protection/>
    </xf>
    <xf numFmtId="0" fontId="22" fillId="0" borderId="22" xfId="58" applyFont="1" applyBorder="1" applyAlignment="1">
      <alignment horizontal="center" vertical="center" wrapText="1"/>
      <protection/>
    </xf>
    <xf numFmtId="0" fontId="22" fillId="0" borderId="23" xfId="58" applyFont="1" applyBorder="1" applyAlignment="1">
      <alignment horizontal="left" vertical="center" wrapText="1"/>
      <protection/>
    </xf>
    <xf numFmtId="0" fontId="22" fillId="0" borderId="0" xfId="58" applyFont="1" applyBorder="1" applyAlignment="1">
      <alignment horizontal="left" wrapText="1"/>
      <protection/>
    </xf>
    <xf numFmtId="0" fontId="22" fillId="0" borderId="0" xfId="58" applyFont="1" applyAlignment="1">
      <alignment horizontal="left"/>
      <protection/>
    </xf>
    <xf numFmtId="49" fontId="22" fillId="0" borderId="0" xfId="58" applyNumberFormat="1" applyFont="1">
      <alignment/>
      <protection/>
    </xf>
    <xf numFmtId="0" fontId="22" fillId="0" borderId="10" xfId="58" applyFont="1" applyBorder="1">
      <alignment/>
      <protection/>
    </xf>
    <xf numFmtId="0" fontId="21" fillId="0" borderId="0" xfId="57" applyFont="1" applyBorder="1" applyAlignment="1">
      <alignment horizontal="center"/>
      <protection/>
    </xf>
    <xf numFmtId="4" fontId="23" fillId="0" borderId="11" xfId="0" applyNumberFormat="1" applyFont="1" applyBorder="1" applyAlignment="1">
      <alignment horizontal="right"/>
    </xf>
    <xf numFmtId="49" fontId="23" fillId="0" borderId="24" xfId="0" applyNumberFormat="1" applyFont="1" applyBorder="1" applyAlignment="1">
      <alignment horizontal="center"/>
    </xf>
    <xf numFmtId="4" fontId="23" fillId="0" borderId="24" xfId="0" applyNumberFormat="1" applyFont="1" applyBorder="1" applyAlignment="1">
      <alignment horizontal="right"/>
    </xf>
    <xf numFmtId="49" fontId="23" fillId="0" borderId="24" xfId="58" applyNumberFormat="1" applyFont="1" applyBorder="1" applyAlignment="1">
      <alignment horizontal="center"/>
      <protection/>
    </xf>
    <xf numFmtId="4" fontId="27" fillId="0" borderId="24" xfId="0" applyNumberFormat="1" applyFont="1" applyBorder="1" applyAlignment="1">
      <alignment horizontal="right"/>
    </xf>
    <xf numFmtId="4" fontId="27" fillId="0" borderId="25" xfId="0" applyNumberFormat="1" applyFont="1" applyBorder="1" applyAlignment="1">
      <alignment horizontal="right"/>
    </xf>
    <xf numFmtId="49" fontId="23" fillId="0" borderId="11" xfId="58" applyNumberFormat="1" applyFont="1" applyBorder="1" applyAlignment="1">
      <alignment horizontal="center"/>
      <protection/>
    </xf>
    <xf numFmtId="4" fontId="23" fillId="0" borderId="22" xfId="58" applyNumberFormat="1" applyFont="1" applyBorder="1" applyAlignment="1">
      <alignment horizontal="center" wrapText="1"/>
      <protection/>
    </xf>
    <xf numFmtId="4" fontId="23" fillId="0" borderId="23" xfId="58" applyNumberFormat="1" applyFont="1" applyBorder="1" applyAlignment="1">
      <alignment horizontal="center" wrapText="1"/>
      <protection/>
    </xf>
    <xf numFmtId="4" fontId="27" fillId="0" borderId="11" xfId="0" applyNumberFormat="1" applyFont="1" applyBorder="1" applyAlignment="1">
      <alignment horizontal="right"/>
    </xf>
    <xf numFmtId="4" fontId="27" fillId="0" borderId="26" xfId="0" applyNumberFormat="1" applyFont="1" applyBorder="1" applyAlignment="1">
      <alignment horizontal="right"/>
    </xf>
    <xf numFmtId="4" fontId="27" fillId="0" borderId="26" xfId="0" applyNumberFormat="1" applyFont="1" applyBorder="1" applyAlignment="1">
      <alignment horizontal="center"/>
    </xf>
    <xf numFmtId="4" fontId="32" fillId="0" borderId="11" xfId="0" applyNumberFormat="1" applyFont="1" applyBorder="1" applyAlignment="1">
      <alignment horizontal="right"/>
    </xf>
    <xf numFmtId="49" fontId="23" fillId="0" borderId="13" xfId="58" applyNumberFormat="1" applyFont="1" applyBorder="1" applyAlignment="1">
      <alignment horizontal="center"/>
      <protection/>
    </xf>
    <xf numFmtId="4" fontId="32" fillId="0" borderId="13" xfId="0" applyNumberFormat="1" applyFont="1" applyBorder="1" applyAlignment="1">
      <alignment horizontal="right"/>
    </xf>
    <xf numFmtId="4" fontId="27" fillId="0" borderId="27" xfId="0" applyNumberFormat="1" applyFont="1" applyBorder="1" applyAlignment="1">
      <alignment horizontal="center"/>
    </xf>
    <xf numFmtId="0" fontId="22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2" fontId="22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2" fontId="21" fillId="0" borderId="0" xfId="0" applyNumberFormat="1" applyFont="1" applyFill="1" applyBorder="1" applyAlignment="1">
      <alignment horizontal="center" wrapText="1"/>
    </xf>
    <xf numFmtId="49" fontId="22" fillId="0" borderId="22" xfId="0" applyNumberFormat="1" applyFont="1" applyFill="1" applyBorder="1" applyAlignment="1">
      <alignment horizontal="center" vertical="top" wrapText="1"/>
    </xf>
    <xf numFmtId="2" fontId="22" fillId="0" borderId="12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/>
    </xf>
    <xf numFmtId="49" fontId="22" fillId="0" borderId="12" xfId="0" applyNumberFormat="1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49" fontId="22" fillId="0" borderId="28" xfId="0" applyNumberFormat="1" applyFont="1" applyFill="1" applyBorder="1" applyAlignment="1">
      <alignment horizontal="center"/>
    </xf>
    <xf numFmtId="2" fontId="22" fillId="0" borderId="26" xfId="0" applyNumberFormat="1" applyFont="1" applyFill="1" applyBorder="1" applyAlignment="1">
      <alignment horizontal="right"/>
    </xf>
    <xf numFmtId="2" fontId="23" fillId="0" borderId="29" xfId="0" applyNumberFormat="1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0" fillId="18" borderId="0" xfId="0" applyFont="1" applyFill="1" applyAlignment="1">
      <alignment/>
    </xf>
    <xf numFmtId="2" fontId="22" fillId="0" borderId="13" xfId="0" applyNumberFormat="1" applyFont="1" applyFill="1" applyBorder="1" applyAlignment="1">
      <alignment horizontal="center" vertical="top" wrapText="1"/>
    </xf>
    <xf numFmtId="4" fontId="23" fillId="18" borderId="11" xfId="0" applyNumberFormat="1" applyFont="1" applyFill="1" applyBorder="1" applyAlignment="1">
      <alignment horizontal="right"/>
    </xf>
    <xf numFmtId="0" fontId="23" fillId="18" borderId="11" xfId="0" applyFont="1" applyFill="1" applyBorder="1" applyAlignment="1">
      <alignment horizontal="left" wrapText="1"/>
    </xf>
    <xf numFmtId="49" fontId="22" fillId="0" borderId="11" xfId="0" applyNumberFormat="1" applyFont="1" applyBorder="1" applyAlignment="1">
      <alignment horizontal="center"/>
    </xf>
    <xf numFmtId="0" fontId="22" fillId="0" borderId="11" xfId="0" applyNumberFormat="1" applyFont="1" applyBorder="1" applyAlignment="1">
      <alignment wrapText="1"/>
    </xf>
    <xf numFmtId="0" fontId="23" fillId="0" borderId="11" xfId="0" applyNumberFormat="1" applyFont="1" applyBorder="1" applyAlignment="1">
      <alignment wrapText="1"/>
    </xf>
    <xf numFmtId="1" fontId="22" fillId="0" borderId="22" xfId="0" applyNumberFormat="1" applyFont="1" applyFill="1" applyBorder="1" applyAlignment="1">
      <alignment horizontal="center"/>
    </xf>
    <xf numFmtId="1" fontId="22" fillId="18" borderId="22" xfId="0" applyNumberFormat="1" applyFont="1" applyFill="1" applyBorder="1" applyAlignment="1">
      <alignment horizontal="center"/>
    </xf>
    <xf numFmtId="1" fontId="22" fillId="0" borderId="30" xfId="0" applyNumberFormat="1" applyFont="1" applyFill="1" applyBorder="1" applyAlignment="1">
      <alignment horizontal="center"/>
    </xf>
    <xf numFmtId="2" fontId="23" fillId="0" borderId="11" xfId="0" applyNumberFormat="1" applyFont="1" applyFill="1" applyBorder="1" applyAlignment="1">
      <alignment horizontal="right"/>
    </xf>
    <xf numFmtId="2" fontId="23" fillId="18" borderId="11" xfId="0" applyNumberFormat="1" applyFont="1" applyFill="1" applyBorder="1" applyAlignment="1">
      <alignment horizontal="right"/>
    </xf>
    <xf numFmtId="2" fontId="23" fillId="0" borderId="31" xfId="0" applyNumberFormat="1" applyFont="1" applyFill="1" applyBorder="1" applyAlignment="1">
      <alignment horizontal="right"/>
    </xf>
    <xf numFmtId="2" fontId="23" fillId="0" borderId="24" xfId="0" applyNumberFormat="1" applyFont="1" applyFill="1" applyBorder="1" applyAlignment="1">
      <alignment horizontal="right"/>
    </xf>
    <xf numFmtId="0" fontId="24" fillId="0" borderId="0" xfId="58" applyFont="1" applyBorder="1">
      <alignment/>
      <protection/>
    </xf>
    <xf numFmtId="49" fontId="23" fillId="0" borderId="11" xfId="0" applyNumberFormat="1" applyFont="1" applyBorder="1" applyAlignment="1">
      <alignment horizontal="left"/>
    </xf>
    <xf numFmtId="49" fontId="22" fillId="0" borderId="32" xfId="57" applyNumberFormat="1" applyFont="1" applyFill="1" applyBorder="1" applyAlignment="1">
      <alignment horizontal="center"/>
      <protection/>
    </xf>
    <xf numFmtId="49" fontId="22" fillId="0" borderId="33" xfId="57" applyNumberFormat="1" applyFont="1" applyBorder="1" applyAlignment="1">
      <alignment horizontal="center"/>
      <protection/>
    </xf>
    <xf numFmtId="49" fontId="23" fillId="0" borderId="29" xfId="0" applyNumberFormat="1" applyFont="1" applyFill="1" applyBorder="1" applyAlignment="1">
      <alignment horizontal="center"/>
    </xf>
    <xf numFmtId="49" fontId="23" fillId="0" borderId="34" xfId="0" applyNumberFormat="1" applyFont="1" applyFill="1" applyBorder="1" applyAlignment="1">
      <alignment horizontal="center"/>
    </xf>
    <xf numFmtId="3" fontId="22" fillId="0" borderId="13" xfId="58" applyNumberFormat="1" applyFont="1" applyBorder="1" applyAlignment="1">
      <alignment horizontal="center"/>
      <protection/>
    </xf>
    <xf numFmtId="1" fontId="23" fillId="0" borderId="35" xfId="0" applyNumberFormat="1" applyFont="1" applyFill="1" applyBorder="1" applyAlignment="1">
      <alignment horizontal="center"/>
    </xf>
    <xf numFmtId="0" fontId="22" fillId="0" borderId="23" xfId="0" applyNumberFormat="1" applyFont="1" applyFill="1" applyBorder="1" applyAlignment="1">
      <alignment wrapText="1"/>
    </xf>
    <xf numFmtId="0" fontId="23" fillId="0" borderId="23" xfId="0" applyFont="1" applyFill="1" applyBorder="1" applyAlignment="1">
      <alignment wrapText="1"/>
    </xf>
    <xf numFmtId="0" fontId="23" fillId="0" borderId="11" xfId="0" applyFont="1" applyFill="1" applyBorder="1" applyAlignment="1">
      <alignment horizontal="left" wrapText="1"/>
    </xf>
    <xf numFmtId="0" fontId="23" fillId="0" borderId="26" xfId="0" applyFont="1" applyFill="1" applyBorder="1" applyAlignment="1">
      <alignment horizontal="left" wrapText="1"/>
    </xf>
    <xf numFmtId="0" fontId="23" fillId="0" borderId="23" xfId="0" applyNumberFormat="1" applyFont="1" applyFill="1" applyBorder="1" applyAlignment="1">
      <alignment wrapText="1"/>
    </xf>
    <xf numFmtId="1" fontId="23" fillId="0" borderId="28" xfId="0" applyNumberFormat="1" applyFont="1" applyFill="1" applyBorder="1" applyAlignment="1">
      <alignment horizontal="center"/>
    </xf>
    <xf numFmtId="2" fontId="23" fillId="0" borderId="25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left" wrapText="1"/>
    </xf>
    <xf numFmtId="0" fontId="22" fillId="0" borderId="26" xfId="0" applyFont="1" applyFill="1" applyBorder="1" applyAlignment="1">
      <alignment horizontal="left" wrapText="1"/>
    </xf>
    <xf numFmtId="49" fontId="23" fillId="0" borderId="11" xfId="0" applyNumberFormat="1" applyFont="1" applyFill="1" applyBorder="1" applyAlignment="1">
      <alignment horizontal="left" wrapText="1"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12" xfId="0" applyNumberFormat="1" applyFont="1" applyBorder="1" applyAlignment="1">
      <alignment horizontal="center" vertical="top" wrapText="1"/>
    </xf>
    <xf numFmtId="49" fontId="22" fillId="0" borderId="31" xfId="0" applyNumberFormat="1" applyFont="1" applyBorder="1" applyAlignment="1">
      <alignment horizontal="center" vertical="top" wrapText="1"/>
    </xf>
    <xf numFmtId="49" fontId="21" fillId="0" borderId="0" xfId="57" applyNumberFormat="1" applyFont="1" applyAlignment="1">
      <alignment horizontal="left"/>
      <protection/>
    </xf>
    <xf numFmtId="49" fontId="22" fillId="0" borderId="36" xfId="0" applyNumberFormat="1" applyFont="1" applyBorder="1" applyAlignment="1">
      <alignment horizontal="center" vertical="top" wrapText="1"/>
    </xf>
    <xf numFmtId="49" fontId="22" fillId="0" borderId="37" xfId="0" applyNumberFormat="1" applyFont="1" applyBorder="1" applyAlignment="1">
      <alignment horizontal="center" vertical="top" wrapText="1"/>
    </xf>
    <xf numFmtId="0" fontId="25" fillId="0" borderId="0" xfId="57" applyFont="1" applyAlignment="1">
      <alignment horizontal="center"/>
      <protection/>
    </xf>
    <xf numFmtId="49" fontId="22" fillId="0" borderId="0" xfId="57" applyNumberFormat="1" applyFont="1" applyAlignment="1">
      <alignment horizontal="center" vertical="top"/>
      <protection/>
    </xf>
    <xf numFmtId="49" fontId="22" fillId="0" borderId="38" xfId="57" applyNumberFormat="1" applyFont="1" applyBorder="1" applyAlignment="1">
      <alignment horizontal="center"/>
      <protection/>
    </xf>
    <xf numFmtId="49" fontId="22" fillId="0" borderId="14" xfId="57" applyNumberFormat="1" applyFont="1" applyBorder="1" applyAlignment="1">
      <alignment horizontal="center"/>
      <protection/>
    </xf>
    <xf numFmtId="0" fontId="22" fillId="0" borderId="0" xfId="57" applyFont="1" applyAlignment="1">
      <alignment horizontal="left"/>
      <protection/>
    </xf>
    <xf numFmtId="0" fontId="24" fillId="0" borderId="0" xfId="57" applyFont="1" applyAlignment="1">
      <alignment horizontal="center"/>
      <protection/>
    </xf>
    <xf numFmtId="0" fontId="24" fillId="0" borderId="39" xfId="57" applyFont="1" applyBorder="1" applyAlignment="1">
      <alignment horizontal="center"/>
      <protection/>
    </xf>
    <xf numFmtId="0" fontId="21" fillId="0" borderId="0" xfId="0" applyFont="1" applyFill="1" applyBorder="1" applyAlignment="1">
      <alignment horizontal="center" wrapText="1"/>
    </xf>
    <xf numFmtId="49" fontId="22" fillId="0" borderId="22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2" fontId="22" fillId="0" borderId="12" xfId="0" applyNumberFormat="1" applyFont="1" applyFill="1" applyBorder="1" applyAlignment="1">
      <alignment horizontal="center" vertical="top" wrapText="1"/>
    </xf>
    <xf numFmtId="2" fontId="22" fillId="0" borderId="31" xfId="0" applyNumberFormat="1" applyFont="1" applyFill="1" applyBorder="1" applyAlignment="1">
      <alignment horizontal="center" vertical="top" wrapText="1"/>
    </xf>
    <xf numFmtId="2" fontId="26" fillId="0" borderId="0" xfId="0" applyNumberFormat="1" applyFont="1" applyFill="1" applyAlignment="1">
      <alignment horizontal="right"/>
    </xf>
    <xf numFmtId="2" fontId="22" fillId="0" borderId="0" xfId="0" applyNumberFormat="1" applyFont="1" applyFill="1" applyAlignment="1">
      <alignment horizontal="right"/>
    </xf>
    <xf numFmtId="2" fontId="22" fillId="0" borderId="11" xfId="0" applyNumberFormat="1" applyFont="1" applyFill="1" applyBorder="1" applyAlignment="1">
      <alignment horizontal="center" vertical="top" wrapText="1"/>
    </xf>
    <xf numFmtId="0" fontId="26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1" fillId="0" borderId="0" xfId="0" applyFont="1" applyBorder="1" applyAlignment="1">
      <alignment horizontal="center" wrapText="1"/>
    </xf>
    <xf numFmtId="0" fontId="22" fillId="0" borderId="40" xfId="58" applyFont="1" applyBorder="1" applyAlignment="1">
      <alignment horizontal="center" vertical="center"/>
      <protection/>
    </xf>
    <xf numFmtId="0" fontId="22" fillId="0" borderId="30" xfId="58" applyFont="1" applyBorder="1" applyAlignment="1">
      <alignment horizontal="center" vertical="center"/>
      <protection/>
    </xf>
    <xf numFmtId="0" fontId="22" fillId="0" borderId="12" xfId="58" applyFont="1" applyBorder="1" applyAlignment="1">
      <alignment horizontal="center" vertical="center" wrapText="1"/>
      <protection/>
    </xf>
    <xf numFmtId="0" fontId="22" fillId="0" borderId="31" xfId="58" applyFont="1" applyBorder="1" applyAlignment="1">
      <alignment horizontal="center" vertical="center" wrapText="1"/>
      <protection/>
    </xf>
    <xf numFmtId="0" fontId="22" fillId="0" borderId="12" xfId="58" applyFont="1" applyFill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_Лист1" xfId="57"/>
    <cellStyle name="Обычный_Лист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2"/>
  <sheetViews>
    <sheetView zoomScalePageLayoutView="0" workbookViewId="0" topLeftCell="A1">
      <selection activeCell="I85" sqref="I85"/>
    </sheetView>
  </sheetViews>
  <sheetFormatPr defaultColWidth="9.140625" defaultRowHeight="12"/>
  <cols>
    <col min="1" max="1" width="50.8515625" style="9" customWidth="1"/>
    <col min="2" max="2" width="5.00390625" style="12" customWidth="1"/>
    <col min="3" max="3" width="28.00390625" style="10" customWidth="1"/>
    <col min="4" max="4" width="23.140625" style="1" customWidth="1"/>
    <col min="5" max="5" width="16.8515625" style="1" customWidth="1"/>
    <col min="6" max="6" width="15.8515625" style="1" customWidth="1"/>
    <col min="7" max="7" width="9.28125" style="1" customWidth="1"/>
    <col min="8" max="8" width="32.00390625" style="1" customWidth="1"/>
    <col min="9" max="16384" width="9.28125" style="1" customWidth="1"/>
  </cols>
  <sheetData>
    <row r="1" spans="1:6" ht="23.25" customHeight="1">
      <c r="A1" s="135" t="s">
        <v>50</v>
      </c>
      <c r="B1" s="135"/>
      <c r="C1" s="135"/>
      <c r="D1" s="135"/>
      <c r="E1" s="135"/>
      <c r="F1" s="135"/>
    </row>
    <row r="2" spans="1:6" s="34" customFormat="1" ht="18.75" customHeight="1" thickBot="1">
      <c r="A2" s="2"/>
      <c r="B2" s="136" t="s">
        <v>88</v>
      </c>
      <c r="C2" s="136"/>
      <c r="D2" s="32"/>
      <c r="E2" s="3"/>
      <c r="F2" s="33" t="s">
        <v>15</v>
      </c>
    </row>
    <row r="3" spans="1:6" s="34" customFormat="1" ht="18" customHeight="1">
      <c r="A3" s="2"/>
      <c r="B3" s="35"/>
      <c r="C3" s="31"/>
      <c r="D3" s="31"/>
      <c r="E3" s="36" t="s">
        <v>22</v>
      </c>
      <c r="F3" s="113" t="s">
        <v>51</v>
      </c>
    </row>
    <row r="4" spans="1:6" s="34" customFormat="1" ht="12.75">
      <c r="A4" s="5"/>
      <c r="B4" s="37"/>
      <c r="C4" s="31"/>
      <c r="D4" s="7"/>
      <c r="E4" s="38" t="s">
        <v>20</v>
      </c>
      <c r="F4" s="39" t="s">
        <v>89</v>
      </c>
    </row>
    <row r="5" spans="1:6" s="34" customFormat="1" ht="12.75">
      <c r="A5" s="5" t="s">
        <v>53</v>
      </c>
      <c r="B5" s="37"/>
      <c r="C5" s="31"/>
      <c r="D5" s="7"/>
      <c r="E5" s="38" t="s">
        <v>18</v>
      </c>
      <c r="F5" s="40" t="s">
        <v>391</v>
      </c>
    </row>
    <row r="6" spans="1:6" s="34" customFormat="1" ht="12.75">
      <c r="A6" s="5" t="s">
        <v>393</v>
      </c>
      <c r="B6" s="37"/>
      <c r="C6" s="31"/>
      <c r="D6" s="7"/>
      <c r="E6" s="38" t="s">
        <v>52</v>
      </c>
      <c r="F6" s="114" t="s">
        <v>38</v>
      </c>
    </row>
    <row r="7" spans="1:6" s="34" customFormat="1" ht="12.75">
      <c r="A7" s="139" t="s">
        <v>389</v>
      </c>
      <c r="B7" s="139"/>
      <c r="C7" s="139"/>
      <c r="D7" s="43" t="s">
        <v>394</v>
      </c>
      <c r="E7" s="38" t="s">
        <v>23</v>
      </c>
      <c r="F7" s="41" t="s">
        <v>392</v>
      </c>
    </row>
    <row r="8" spans="1:6" s="34" customFormat="1" ht="15" customHeight="1">
      <c r="A8" s="5"/>
      <c r="B8" s="37"/>
      <c r="C8" s="140" t="s">
        <v>56</v>
      </c>
      <c r="D8" s="140"/>
      <c r="E8" s="141"/>
      <c r="F8" s="137"/>
    </row>
    <row r="9" spans="1:6" s="34" customFormat="1" ht="12.75">
      <c r="A9" s="5" t="s">
        <v>24</v>
      </c>
      <c r="B9" s="37"/>
      <c r="C9" s="31"/>
      <c r="D9" s="7"/>
      <c r="E9" s="38"/>
      <c r="F9" s="138"/>
    </row>
    <row r="10" spans="1:6" s="34" customFormat="1" ht="13.5" thickBot="1">
      <c r="A10" s="5" t="s">
        <v>13</v>
      </c>
      <c r="B10" s="37"/>
      <c r="C10" s="31"/>
      <c r="D10" s="7"/>
      <c r="E10" s="38" t="s">
        <v>19</v>
      </c>
      <c r="F10" s="42" t="s">
        <v>12</v>
      </c>
    </row>
    <row r="11" spans="1:6" s="34" customFormat="1" ht="8.25" customHeight="1">
      <c r="A11" s="5"/>
      <c r="B11" s="37"/>
      <c r="C11" s="31"/>
      <c r="D11" s="7"/>
      <c r="E11" s="38"/>
      <c r="F11" s="46"/>
    </row>
    <row r="12" spans="1:6" s="34" customFormat="1" ht="14.25">
      <c r="A12" s="5"/>
      <c r="B12" s="47"/>
      <c r="C12" s="132" t="s">
        <v>59</v>
      </c>
      <c r="D12" s="132"/>
      <c r="E12" s="38"/>
      <c r="F12" s="46"/>
    </row>
    <row r="13" spans="1:6" ht="8.25" customHeight="1">
      <c r="A13" s="5"/>
      <c r="B13" s="11"/>
      <c r="C13" s="63"/>
      <c r="D13" s="6"/>
      <c r="E13" s="4"/>
      <c r="F13" s="8"/>
    </row>
    <row r="14" spans="1:6" s="28" customFormat="1" ht="12.75" customHeight="1">
      <c r="A14" s="129" t="s">
        <v>0</v>
      </c>
      <c r="B14" s="129" t="s">
        <v>46</v>
      </c>
      <c r="C14" s="129" t="s">
        <v>47</v>
      </c>
      <c r="D14" s="130" t="s">
        <v>57</v>
      </c>
      <c r="E14" s="133" t="s">
        <v>21</v>
      </c>
      <c r="F14" s="130" t="s">
        <v>49</v>
      </c>
    </row>
    <row r="15" spans="1:6" s="28" customFormat="1" ht="31.5" customHeight="1">
      <c r="A15" s="129"/>
      <c r="B15" s="129"/>
      <c r="C15" s="129"/>
      <c r="D15" s="131"/>
      <c r="E15" s="134"/>
      <c r="F15" s="131"/>
    </row>
    <row r="16" spans="1:6" s="30" customFormat="1" ht="13.5" thickBot="1">
      <c r="A16" s="27">
        <v>1</v>
      </c>
      <c r="B16" s="29">
        <v>2</v>
      </c>
      <c r="C16" s="29">
        <v>3</v>
      </c>
      <c r="D16" s="29" t="s">
        <v>48</v>
      </c>
      <c r="E16" s="29" t="s">
        <v>14</v>
      </c>
      <c r="F16" s="29" t="s">
        <v>17</v>
      </c>
    </row>
    <row r="17" spans="1:6" s="28" customFormat="1" ht="12.75">
      <c r="A17" s="50" t="s">
        <v>54</v>
      </c>
      <c r="B17" s="44" t="s">
        <v>37</v>
      </c>
      <c r="C17" s="65" t="s">
        <v>34</v>
      </c>
      <c r="D17" s="66">
        <f>D18+D99</f>
        <v>8823699</v>
      </c>
      <c r="E17" s="66">
        <f>E18+E99</f>
        <v>8824231.39</v>
      </c>
      <c r="F17" s="64">
        <f>D17-E17</f>
        <v>-532.390000000596</v>
      </c>
    </row>
    <row r="18" spans="1:6" s="34" customFormat="1" ht="25.5" customHeight="1">
      <c r="A18" s="102" t="s">
        <v>55</v>
      </c>
      <c r="B18" s="101" t="s">
        <v>37</v>
      </c>
      <c r="C18" s="112" t="s">
        <v>388</v>
      </c>
      <c r="D18" s="64">
        <f>D20+D31+D53+D78+D82+D89+D95</f>
        <v>1748700</v>
      </c>
      <c r="E18" s="64">
        <f>E20+E31+E53+E78+E82+E89+E95</f>
        <v>1758253.5900000003</v>
      </c>
      <c r="F18" s="64">
        <f aca="true" t="shared" si="0" ref="F18:F79">D18-E18</f>
        <v>-9553.590000000317</v>
      </c>
    </row>
    <row r="19" spans="1:6" s="34" customFormat="1" ht="17.25" customHeight="1">
      <c r="A19" s="102" t="s">
        <v>1</v>
      </c>
      <c r="B19" s="101" t="s">
        <v>37</v>
      </c>
      <c r="C19" s="112" t="s">
        <v>387</v>
      </c>
      <c r="D19" s="64">
        <f>D20</f>
        <v>198500</v>
      </c>
      <c r="E19" s="64">
        <f>E20</f>
        <v>208009.8</v>
      </c>
      <c r="F19" s="64">
        <f t="shared" si="0"/>
        <v>-9509.799999999988</v>
      </c>
    </row>
    <row r="20" spans="1:6" s="34" customFormat="1" ht="15.75" customHeight="1">
      <c r="A20" s="103" t="s">
        <v>2</v>
      </c>
      <c r="B20" s="101" t="s">
        <v>37</v>
      </c>
      <c r="C20" s="112" t="s">
        <v>386</v>
      </c>
      <c r="D20" s="64">
        <f>D21</f>
        <v>198500</v>
      </c>
      <c r="E20" s="64">
        <f>E21</f>
        <v>208009.8</v>
      </c>
      <c r="F20" s="64">
        <f t="shared" si="0"/>
        <v>-9509.799999999988</v>
      </c>
    </row>
    <row r="21" spans="1:6" s="34" customFormat="1" ht="61.5" customHeight="1">
      <c r="A21" s="102" t="s">
        <v>3</v>
      </c>
      <c r="B21" s="101" t="s">
        <v>37</v>
      </c>
      <c r="C21" s="112" t="s">
        <v>385</v>
      </c>
      <c r="D21" s="64">
        <f>D22++D27</f>
        <v>198500</v>
      </c>
      <c r="E21" s="64">
        <f>E22++E27</f>
        <v>208009.8</v>
      </c>
      <c r="F21" s="64">
        <f t="shared" si="0"/>
        <v>-9509.799999999988</v>
      </c>
    </row>
    <row r="22" spans="1:6" s="34" customFormat="1" ht="120" customHeight="1">
      <c r="A22" s="126" t="s">
        <v>399</v>
      </c>
      <c r="B22" s="101" t="s">
        <v>37</v>
      </c>
      <c r="C22" s="112" t="s">
        <v>384</v>
      </c>
      <c r="D22" s="64">
        <f>D23+D24+D25+D26</f>
        <v>198500</v>
      </c>
      <c r="E22" s="64">
        <f>E23+E24+E25+E26</f>
        <v>207942.49</v>
      </c>
      <c r="F22" s="64">
        <f t="shared" si="0"/>
        <v>-9442.48999999999</v>
      </c>
    </row>
    <row r="23" spans="1:6" s="34" customFormat="1" ht="123" customHeight="1">
      <c r="A23" s="102" t="s">
        <v>4</v>
      </c>
      <c r="B23" s="101" t="s">
        <v>37</v>
      </c>
      <c r="C23" s="112" t="s">
        <v>383</v>
      </c>
      <c r="D23" s="64">
        <v>198500</v>
      </c>
      <c r="E23" s="64">
        <v>207776.3</v>
      </c>
      <c r="F23" s="64">
        <f t="shared" si="0"/>
        <v>-9276.299999999988</v>
      </c>
    </row>
    <row r="24" spans="1:6" s="34" customFormat="1" ht="136.5" customHeight="1">
      <c r="A24" s="102" t="s">
        <v>81</v>
      </c>
      <c r="B24" s="101" t="s">
        <v>37</v>
      </c>
      <c r="C24" s="112" t="s">
        <v>382</v>
      </c>
      <c r="D24" s="64">
        <v>0</v>
      </c>
      <c r="E24" s="64">
        <v>66.19</v>
      </c>
      <c r="F24" s="64">
        <f t="shared" si="0"/>
        <v>-66.19</v>
      </c>
    </row>
    <row r="25" spans="1:6" s="34" customFormat="1" ht="163.5" customHeight="1">
      <c r="A25" s="102" t="s">
        <v>82</v>
      </c>
      <c r="B25" s="101" t="s">
        <v>37</v>
      </c>
      <c r="C25" s="112" t="s">
        <v>381</v>
      </c>
      <c r="D25" s="64">
        <v>0</v>
      </c>
      <c r="E25" s="64">
        <v>100</v>
      </c>
      <c r="F25" s="64">
        <f t="shared" si="0"/>
        <v>-100</v>
      </c>
    </row>
    <row r="26" spans="1:6" s="34" customFormat="1" ht="110.25" customHeight="1">
      <c r="A26" s="126" t="s">
        <v>90</v>
      </c>
      <c r="B26" s="101" t="s">
        <v>37</v>
      </c>
      <c r="C26" s="112" t="s">
        <v>380</v>
      </c>
      <c r="D26" s="64">
        <v>0</v>
      </c>
      <c r="E26" s="64">
        <v>0</v>
      </c>
      <c r="F26" s="64">
        <f t="shared" si="0"/>
        <v>0</v>
      </c>
    </row>
    <row r="27" spans="1:6" s="34" customFormat="1" ht="110.25" customHeight="1">
      <c r="A27" s="126" t="s">
        <v>91</v>
      </c>
      <c r="B27" s="101" t="s">
        <v>37</v>
      </c>
      <c r="C27" s="112" t="s">
        <v>379</v>
      </c>
      <c r="D27" s="64">
        <f>D28+D29+D30</f>
        <v>0</v>
      </c>
      <c r="E27" s="64">
        <f>E28+E29+E30</f>
        <v>67.31</v>
      </c>
      <c r="F27" s="64">
        <f t="shared" si="0"/>
        <v>-67.31</v>
      </c>
    </row>
    <row r="28" spans="1:6" s="34" customFormat="1" ht="127.5" customHeight="1">
      <c r="A28" s="102" t="s">
        <v>5</v>
      </c>
      <c r="B28" s="101" t="s">
        <v>37</v>
      </c>
      <c r="C28" s="112" t="s">
        <v>378</v>
      </c>
      <c r="D28" s="64">
        <v>0</v>
      </c>
      <c r="E28" s="64">
        <v>28.4</v>
      </c>
      <c r="F28" s="64">
        <f t="shared" si="0"/>
        <v>-28.4</v>
      </c>
    </row>
    <row r="29" spans="1:6" s="34" customFormat="1" ht="141.75" customHeight="1">
      <c r="A29" s="102" t="s">
        <v>83</v>
      </c>
      <c r="B29" s="101" t="s">
        <v>37</v>
      </c>
      <c r="C29" s="112" t="s">
        <v>377</v>
      </c>
      <c r="D29" s="64">
        <v>0</v>
      </c>
      <c r="E29" s="64">
        <v>38.91</v>
      </c>
      <c r="F29" s="64">
        <f t="shared" si="0"/>
        <v>-38.91</v>
      </c>
    </row>
    <row r="30" spans="1:6" s="34" customFormat="1" ht="168" customHeight="1">
      <c r="A30" s="102" t="s">
        <v>84</v>
      </c>
      <c r="B30" s="101" t="s">
        <v>37</v>
      </c>
      <c r="C30" s="112" t="s">
        <v>376</v>
      </c>
      <c r="D30" s="64">
        <v>0</v>
      </c>
      <c r="E30" s="64">
        <v>0</v>
      </c>
      <c r="F30" s="64">
        <f t="shared" si="0"/>
        <v>0</v>
      </c>
    </row>
    <row r="31" spans="1:6" s="34" customFormat="1" ht="29.25" customHeight="1">
      <c r="A31" s="103" t="s">
        <v>6</v>
      </c>
      <c r="B31" s="101" t="s">
        <v>37</v>
      </c>
      <c r="C31" s="112" t="s">
        <v>375</v>
      </c>
      <c r="D31" s="64">
        <f>D32+D46</f>
        <v>77200</v>
      </c>
      <c r="E31" s="64">
        <f>E32+E46</f>
        <v>77233.73</v>
      </c>
      <c r="F31" s="64">
        <f t="shared" si="0"/>
        <v>-33.729999999995925</v>
      </c>
    </row>
    <row r="32" spans="1:6" s="34" customFormat="1" ht="43.5" customHeight="1">
      <c r="A32" s="103" t="s">
        <v>7</v>
      </c>
      <c r="B32" s="101" t="s">
        <v>37</v>
      </c>
      <c r="C32" s="112" t="s">
        <v>374</v>
      </c>
      <c r="D32" s="64">
        <f>D33+D39</f>
        <v>4300</v>
      </c>
      <c r="E32" s="64">
        <f>E33+E39</f>
        <v>4338.76</v>
      </c>
      <c r="F32" s="64">
        <f t="shared" si="0"/>
        <v>-38.76000000000022</v>
      </c>
    </row>
    <row r="33" spans="1:6" s="34" customFormat="1" ht="54" customHeight="1">
      <c r="A33" s="126" t="s">
        <v>92</v>
      </c>
      <c r="B33" s="101" t="s">
        <v>37</v>
      </c>
      <c r="C33" s="121" t="s">
        <v>373</v>
      </c>
      <c r="D33" s="64">
        <f>D34+D36</f>
        <v>3400</v>
      </c>
      <c r="E33" s="64">
        <f>E34+E36</f>
        <v>3388.97</v>
      </c>
      <c r="F33" s="64">
        <f t="shared" si="0"/>
        <v>11.0300000000002</v>
      </c>
    </row>
    <row r="34" spans="1:6" s="34" customFormat="1" ht="57" customHeight="1">
      <c r="A34" s="126" t="s">
        <v>92</v>
      </c>
      <c r="B34" s="101" t="s">
        <v>37</v>
      </c>
      <c r="C34" s="121" t="s">
        <v>372</v>
      </c>
      <c r="D34" s="64">
        <f>D35</f>
        <v>0</v>
      </c>
      <c r="E34" s="64">
        <f>E35</f>
        <v>0</v>
      </c>
      <c r="F34" s="64">
        <f t="shared" si="0"/>
        <v>0</v>
      </c>
    </row>
    <row r="35" spans="1:6" s="34" customFormat="1" ht="54.75" customHeight="1">
      <c r="A35" s="126" t="s">
        <v>92</v>
      </c>
      <c r="B35" s="101" t="s">
        <v>37</v>
      </c>
      <c r="C35" s="100" t="s">
        <v>371</v>
      </c>
      <c r="D35" s="64">
        <v>0</v>
      </c>
      <c r="E35" s="64">
        <v>0</v>
      </c>
      <c r="F35" s="64">
        <f t="shared" si="0"/>
        <v>0</v>
      </c>
    </row>
    <row r="36" spans="1:6" s="34" customFormat="1" ht="69" customHeight="1">
      <c r="A36" s="126" t="s">
        <v>93</v>
      </c>
      <c r="B36" s="101" t="s">
        <v>37</v>
      </c>
      <c r="C36" s="121" t="s">
        <v>370</v>
      </c>
      <c r="D36" s="64">
        <f>D37+D38</f>
        <v>3400</v>
      </c>
      <c r="E36" s="64">
        <f>E37+E38</f>
        <v>3388.97</v>
      </c>
      <c r="F36" s="64">
        <f t="shared" si="0"/>
        <v>11.0300000000002</v>
      </c>
    </row>
    <row r="37" spans="1:6" s="34" customFormat="1" ht="68.25" customHeight="1">
      <c r="A37" s="126" t="s">
        <v>93</v>
      </c>
      <c r="B37" s="101" t="s">
        <v>37</v>
      </c>
      <c r="C37" s="121" t="s">
        <v>369</v>
      </c>
      <c r="D37" s="64">
        <v>3400</v>
      </c>
      <c r="E37" s="64">
        <v>3386.93</v>
      </c>
      <c r="F37" s="64">
        <f t="shared" si="0"/>
        <v>13.070000000000164</v>
      </c>
    </row>
    <row r="38" spans="1:6" s="34" customFormat="1" ht="73.5" customHeight="1">
      <c r="A38" s="126" t="s">
        <v>93</v>
      </c>
      <c r="B38" s="101" t="s">
        <v>37</v>
      </c>
      <c r="C38" s="121" t="s">
        <v>368</v>
      </c>
      <c r="D38" s="64">
        <v>0</v>
      </c>
      <c r="E38" s="64">
        <v>2.04</v>
      </c>
      <c r="F38" s="64">
        <f t="shared" si="0"/>
        <v>-2.04</v>
      </c>
    </row>
    <row r="39" spans="1:6" s="34" customFormat="1" ht="48.75" customHeight="1">
      <c r="A39" s="126" t="s">
        <v>94</v>
      </c>
      <c r="B39" s="101" t="s">
        <v>37</v>
      </c>
      <c r="C39" s="121" t="s">
        <v>367</v>
      </c>
      <c r="D39" s="64">
        <f>D40</f>
        <v>900</v>
      </c>
      <c r="E39" s="64">
        <f>E40</f>
        <v>949.79</v>
      </c>
      <c r="F39" s="64">
        <f t="shared" si="0"/>
        <v>-49.789999999999964</v>
      </c>
    </row>
    <row r="40" spans="1:6" s="34" customFormat="1" ht="52.5" customHeight="1">
      <c r="A40" s="126" t="s">
        <v>94</v>
      </c>
      <c r="B40" s="101" t="s">
        <v>37</v>
      </c>
      <c r="C40" s="121" t="s">
        <v>366</v>
      </c>
      <c r="D40" s="64">
        <f>D41+D43</f>
        <v>900</v>
      </c>
      <c r="E40" s="64">
        <f>E41+E43</f>
        <v>949.79</v>
      </c>
      <c r="F40" s="64">
        <f t="shared" si="0"/>
        <v>-49.789999999999964</v>
      </c>
    </row>
    <row r="41" spans="1:6" s="34" customFormat="1" ht="62.25" customHeight="1">
      <c r="A41" s="126" t="s">
        <v>94</v>
      </c>
      <c r="B41" s="101" t="s">
        <v>37</v>
      </c>
      <c r="C41" s="121" t="s">
        <v>365</v>
      </c>
      <c r="D41" s="64">
        <f>D42</f>
        <v>0</v>
      </c>
      <c r="E41" s="64">
        <f>E42</f>
        <v>0</v>
      </c>
      <c r="F41" s="64">
        <f t="shared" si="0"/>
        <v>0</v>
      </c>
    </row>
    <row r="42" spans="1:6" s="34" customFormat="1" ht="54" customHeight="1">
      <c r="A42" s="126" t="s">
        <v>94</v>
      </c>
      <c r="B42" s="101" t="s">
        <v>37</v>
      </c>
      <c r="C42" s="121" t="s">
        <v>364</v>
      </c>
      <c r="D42" s="64">
        <v>0</v>
      </c>
      <c r="E42" s="64">
        <v>0</v>
      </c>
      <c r="F42" s="64">
        <f t="shared" si="0"/>
        <v>0</v>
      </c>
    </row>
    <row r="43" spans="1:6" s="34" customFormat="1" ht="67.5" customHeight="1">
      <c r="A43" s="126" t="s">
        <v>95</v>
      </c>
      <c r="B43" s="101" t="s">
        <v>37</v>
      </c>
      <c r="C43" s="121" t="s">
        <v>363</v>
      </c>
      <c r="D43" s="64">
        <f>D44+D45</f>
        <v>900</v>
      </c>
      <c r="E43" s="64">
        <f>E44+E45</f>
        <v>949.79</v>
      </c>
      <c r="F43" s="64">
        <f t="shared" si="0"/>
        <v>-49.789999999999964</v>
      </c>
    </row>
    <row r="44" spans="1:6" s="34" customFormat="1" ht="75.75" customHeight="1">
      <c r="A44" s="126" t="s">
        <v>95</v>
      </c>
      <c r="B44" s="101" t="s">
        <v>37</v>
      </c>
      <c r="C44" s="121" t="s">
        <v>362</v>
      </c>
      <c r="D44" s="64">
        <v>900</v>
      </c>
      <c r="E44" s="64">
        <v>672.3</v>
      </c>
      <c r="F44" s="64">
        <f t="shared" si="0"/>
        <v>227.70000000000005</v>
      </c>
    </row>
    <row r="45" spans="1:6" s="34" customFormat="1" ht="69" customHeight="1">
      <c r="A45" s="126" t="s">
        <v>95</v>
      </c>
      <c r="B45" s="101" t="s">
        <v>37</v>
      </c>
      <c r="C45" s="121" t="s">
        <v>400</v>
      </c>
      <c r="D45" s="64">
        <v>0</v>
      </c>
      <c r="E45" s="64">
        <v>277.49</v>
      </c>
      <c r="F45" s="64">
        <f t="shared" si="0"/>
        <v>-277.49</v>
      </c>
    </row>
    <row r="46" spans="1:6" s="34" customFormat="1" ht="25.5" customHeight="1">
      <c r="A46" s="121" t="s">
        <v>96</v>
      </c>
      <c r="B46" s="101" t="s">
        <v>37</v>
      </c>
      <c r="C46" s="121" t="s">
        <v>361</v>
      </c>
      <c r="D46" s="64">
        <f>D47+D49</f>
        <v>72900</v>
      </c>
      <c r="E46" s="64">
        <f>E47+E49</f>
        <v>72894.97</v>
      </c>
      <c r="F46" s="64">
        <f t="shared" si="0"/>
        <v>5.029999999998836</v>
      </c>
    </row>
    <row r="47" spans="1:6" s="34" customFormat="1" ht="33.75" customHeight="1">
      <c r="A47" s="126" t="s">
        <v>96</v>
      </c>
      <c r="B47" s="101" t="s">
        <v>37</v>
      </c>
      <c r="C47" s="121" t="s">
        <v>359</v>
      </c>
      <c r="D47" s="64">
        <f>D48</f>
        <v>16200</v>
      </c>
      <c r="E47" s="64">
        <f>E48</f>
        <v>16200</v>
      </c>
      <c r="F47" s="64">
        <f t="shared" si="0"/>
        <v>0</v>
      </c>
    </row>
    <row r="48" spans="1:6" s="34" customFormat="1" ht="28.5" customHeight="1">
      <c r="A48" s="126" t="s">
        <v>96</v>
      </c>
      <c r="B48" s="101" t="s">
        <v>37</v>
      </c>
      <c r="C48" s="121" t="s">
        <v>360</v>
      </c>
      <c r="D48" s="64">
        <v>16200</v>
      </c>
      <c r="E48" s="64">
        <v>16200</v>
      </c>
      <c r="F48" s="64">
        <f t="shared" si="0"/>
        <v>0</v>
      </c>
    </row>
    <row r="49" spans="1:6" s="34" customFormat="1" ht="45" customHeight="1">
      <c r="A49" s="126" t="s">
        <v>97</v>
      </c>
      <c r="B49" s="101" t="s">
        <v>37</v>
      </c>
      <c r="C49" s="121" t="s">
        <v>358</v>
      </c>
      <c r="D49" s="64">
        <f>D50+D51+D52</f>
        <v>56700</v>
      </c>
      <c r="E49" s="64">
        <f>E50+E51+E52</f>
        <v>56694.97</v>
      </c>
      <c r="F49" s="64">
        <f t="shared" si="0"/>
        <v>5.029999999998836</v>
      </c>
    </row>
    <row r="50" spans="1:6" s="34" customFormat="1" ht="41.25" customHeight="1">
      <c r="A50" s="126" t="s">
        <v>97</v>
      </c>
      <c r="B50" s="101" t="s">
        <v>37</v>
      </c>
      <c r="C50" s="121" t="s">
        <v>357</v>
      </c>
      <c r="D50" s="64">
        <v>56700</v>
      </c>
      <c r="E50" s="64">
        <v>54600.16</v>
      </c>
      <c r="F50" s="64">
        <f t="shared" si="0"/>
        <v>2099.8399999999965</v>
      </c>
    </row>
    <row r="51" spans="1:6" s="34" customFormat="1" ht="42" customHeight="1">
      <c r="A51" s="126" t="s">
        <v>97</v>
      </c>
      <c r="B51" s="101" t="s">
        <v>37</v>
      </c>
      <c r="C51" s="121" t="s">
        <v>356</v>
      </c>
      <c r="D51" s="64">
        <v>0</v>
      </c>
      <c r="E51" s="64">
        <v>1644.81</v>
      </c>
      <c r="F51" s="64">
        <f t="shared" si="0"/>
        <v>-1644.81</v>
      </c>
    </row>
    <row r="52" spans="1:6" s="34" customFormat="1" ht="45" customHeight="1">
      <c r="A52" s="126" t="s">
        <v>97</v>
      </c>
      <c r="B52" s="101" t="s">
        <v>37</v>
      </c>
      <c r="C52" s="121" t="s">
        <v>401</v>
      </c>
      <c r="D52" s="64">
        <v>0</v>
      </c>
      <c r="E52" s="64">
        <v>450</v>
      </c>
      <c r="F52" s="64">
        <f>D52-E52</f>
        <v>-450</v>
      </c>
    </row>
    <row r="53" spans="1:6" s="34" customFormat="1" ht="25.5">
      <c r="A53" s="121" t="s">
        <v>122</v>
      </c>
      <c r="B53" s="101" t="s">
        <v>37</v>
      </c>
      <c r="C53" s="121" t="s">
        <v>98</v>
      </c>
      <c r="D53" s="64">
        <f>D54+D58+D66</f>
        <v>947700</v>
      </c>
      <c r="E53" s="64">
        <f>E54+E58+E66</f>
        <v>947720.6700000002</v>
      </c>
      <c r="F53" s="64">
        <f t="shared" si="0"/>
        <v>-20.670000000158325</v>
      </c>
    </row>
    <row r="54" spans="1:6" s="34" customFormat="1" ht="25.5">
      <c r="A54" s="126" t="s">
        <v>123</v>
      </c>
      <c r="B54" s="101" t="s">
        <v>37</v>
      </c>
      <c r="C54" s="121" t="s">
        <v>99</v>
      </c>
      <c r="D54" s="64">
        <f>D55</f>
        <v>20400</v>
      </c>
      <c r="E54" s="64">
        <f>E55</f>
        <v>20373.17</v>
      </c>
      <c r="F54" s="64">
        <f t="shared" si="0"/>
        <v>26.830000000001746</v>
      </c>
    </row>
    <row r="55" spans="1:6" s="34" customFormat="1" ht="60.75" customHeight="1">
      <c r="A55" s="126" t="s">
        <v>124</v>
      </c>
      <c r="B55" s="101" t="s">
        <v>37</v>
      </c>
      <c r="C55" s="121" t="s">
        <v>100</v>
      </c>
      <c r="D55" s="64">
        <f>D56+D57</f>
        <v>20400</v>
      </c>
      <c r="E55" s="64">
        <f>E56+E57</f>
        <v>20373.17</v>
      </c>
      <c r="F55" s="64">
        <f t="shared" si="0"/>
        <v>26.830000000001746</v>
      </c>
    </row>
    <row r="56" spans="1:6" s="34" customFormat="1" ht="60" customHeight="1">
      <c r="A56" s="126" t="s">
        <v>124</v>
      </c>
      <c r="B56" s="101" t="s">
        <v>37</v>
      </c>
      <c r="C56" s="121" t="s">
        <v>101</v>
      </c>
      <c r="D56" s="64">
        <v>20400</v>
      </c>
      <c r="E56" s="64">
        <v>17242.25</v>
      </c>
      <c r="F56" s="64">
        <f t="shared" si="0"/>
        <v>3157.75</v>
      </c>
    </row>
    <row r="57" spans="1:6" s="34" customFormat="1" ht="61.5" customHeight="1">
      <c r="A57" s="126" t="s">
        <v>124</v>
      </c>
      <c r="B57" s="101" t="s">
        <v>37</v>
      </c>
      <c r="C57" s="121" t="s">
        <v>102</v>
      </c>
      <c r="D57" s="64">
        <v>0</v>
      </c>
      <c r="E57" s="64">
        <v>3130.92</v>
      </c>
      <c r="F57" s="64">
        <f t="shared" si="0"/>
        <v>-3130.92</v>
      </c>
    </row>
    <row r="58" spans="1:6" s="34" customFormat="1" ht="25.5">
      <c r="A58" s="121" t="s">
        <v>125</v>
      </c>
      <c r="B58" s="101" t="s">
        <v>37</v>
      </c>
      <c r="C58" s="121" t="s">
        <v>103</v>
      </c>
      <c r="D58" s="64">
        <f>D59+D63</f>
        <v>101700</v>
      </c>
      <c r="E58" s="64">
        <f>E59+E63</f>
        <v>101768.23999999999</v>
      </c>
      <c r="F58" s="64">
        <f t="shared" si="0"/>
        <v>-68.23999999999069</v>
      </c>
    </row>
    <row r="59" spans="1:6" s="34" customFormat="1" ht="25.5">
      <c r="A59" s="126" t="s">
        <v>126</v>
      </c>
      <c r="B59" s="101" t="s">
        <v>37</v>
      </c>
      <c r="C59" s="121" t="s">
        <v>104</v>
      </c>
      <c r="D59" s="64">
        <f>D60+D61+D62</f>
        <v>4600</v>
      </c>
      <c r="E59" s="64">
        <f>E60+E61+E62</f>
        <v>4580.62</v>
      </c>
      <c r="F59" s="64">
        <f t="shared" si="0"/>
        <v>19.38000000000011</v>
      </c>
    </row>
    <row r="60" spans="1:6" s="34" customFormat="1" ht="25.5">
      <c r="A60" s="126" t="s">
        <v>126</v>
      </c>
      <c r="B60" s="101" t="s">
        <v>37</v>
      </c>
      <c r="C60" s="121" t="s">
        <v>105</v>
      </c>
      <c r="D60" s="64">
        <v>4600</v>
      </c>
      <c r="E60" s="64">
        <v>4268.25</v>
      </c>
      <c r="F60" s="64">
        <f t="shared" si="0"/>
        <v>331.75</v>
      </c>
    </row>
    <row r="61" spans="1:6" s="34" customFormat="1" ht="25.5">
      <c r="A61" s="126" t="s">
        <v>126</v>
      </c>
      <c r="B61" s="101" t="s">
        <v>37</v>
      </c>
      <c r="C61" s="121" t="s">
        <v>106</v>
      </c>
      <c r="D61" s="64">
        <v>0</v>
      </c>
      <c r="E61" s="64">
        <v>44.87</v>
      </c>
      <c r="F61" s="64">
        <f t="shared" si="0"/>
        <v>-44.87</v>
      </c>
    </row>
    <row r="62" spans="1:6" s="34" customFormat="1" ht="25.5">
      <c r="A62" s="126" t="s">
        <v>126</v>
      </c>
      <c r="B62" s="101" t="s">
        <v>37</v>
      </c>
      <c r="C62" s="121" t="s">
        <v>107</v>
      </c>
      <c r="D62" s="64">
        <v>0</v>
      </c>
      <c r="E62" s="64">
        <v>267.5</v>
      </c>
      <c r="F62" s="64">
        <f t="shared" si="0"/>
        <v>-267.5</v>
      </c>
    </row>
    <row r="63" spans="1:6" s="34" customFormat="1" ht="25.5">
      <c r="A63" s="126" t="s">
        <v>127</v>
      </c>
      <c r="B63" s="101" t="s">
        <v>37</v>
      </c>
      <c r="C63" s="121" t="s">
        <v>108</v>
      </c>
      <c r="D63" s="64">
        <f>D64+D65</f>
        <v>97100</v>
      </c>
      <c r="E63" s="64">
        <f>E64+E65</f>
        <v>97187.62</v>
      </c>
      <c r="F63" s="64">
        <f t="shared" si="0"/>
        <v>-87.61999999999534</v>
      </c>
    </row>
    <row r="64" spans="1:6" s="34" customFormat="1" ht="25.5">
      <c r="A64" s="126" t="s">
        <v>127</v>
      </c>
      <c r="B64" s="101" t="s">
        <v>37</v>
      </c>
      <c r="C64" s="121" t="s">
        <v>109</v>
      </c>
      <c r="D64" s="64">
        <v>97100</v>
      </c>
      <c r="E64" s="64">
        <v>92037.67</v>
      </c>
      <c r="F64" s="64">
        <f t="shared" si="0"/>
        <v>5062.330000000002</v>
      </c>
    </row>
    <row r="65" spans="1:6" s="34" customFormat="1" ht="25.5">
      <c r="A65" s="126" t="s">
        <v>127</v>
      </c>
      <c r="B65" s="101" t="s">
        <v>37</v>
      </c>
      <c r="C65" s="121" t="s">
        <v>110</v>
      </c>
      <c r="D65" s="64">
        <v>0</v>
      </c>
      <c r="E65" s="64">
        <v>5149.95</v>
      </c>
      <c r="F65" s="64">
        <f t="shared" si="0"/>
        <v>-5149.95</v>
      </c>
    </row>
    <row r="66" spans="1:6" s="34" customFormat="1" ht="35.25" customHeight="1">
      <c r="A66" s="121" t="s">
        <v>128</v>
      </c>
      <c r="B66" s="101" t="s">
        <v>37</v>
      </c>
      <c r="C66" s="121" t="s">
        <v>111</v>
      </c>
      <c r="D66" s="99">
        <f>D67+D73</f>
        <v>825600</v>
      </c>
      <c r="E66" s="99">
        <f>E67+E73</f>
        <v>825579.2600000001</v>
      </c>
      <c r="F66" s="64">
        <f t="shared" si="0"/>
        <v>20.73999999987427</v>
      </c>
    </row>
    <row r="67" spans="1:6" s="34" customFormat="1" ht="70.5" customHeight="1">
      <c r="A67" s="126" t="s">
        <v>129</v>
      </c>
      <c r="B67" s="101" t="s">
        <v>37</v>
      </c>
      <c r="C67" s="121" t="s">
        <v>112</v>
      </c>
      <c r="D67" s="64">
        <f>D68</f>
        <v>822600</v>
      </c>
      <c r="E67" s="64">
        <f>E68</f>
        <v>822631.3300000001</v>
      </c>
      <c r="F67" s="64">
        <f t="shared" si="0"/>
        <v>-31.330000000074506</v>
      </c>
    </row>
    <row r="68" spans="1:6" s="34" customFormat="1" ht="100.5" customHeight="1">
      <c r="A68" s="126" t="s">
        <v>130</v>
      </c>
      <c r="B68" s="101" t="s">
        <v>37</v>
      </c>
      <c r="C68" s="121" t="s">
        <v>113</v>
      </c>
      <c r="D68" s="64">
        <f>D69+D70+D71+D72</f>
        <v>822600</v>
      </c>
      <c r="E68" s="64">
        <f>E69+E70+E71+E72</f>
        <v>822631.3300000001</v>
      </c>
      <c r="F68" s="64">
        <f t="shared" si="0"/>
        <v>-31.330000000074506</v>
      </c>
    </row>
    <row r="69" spans="1:6" s="34" customFormat="1" ht="88.5" customHeight="1">
      <c r="A69" s="126" t="s">
        <v>130</v>
      </c>
      <c r="B69" s="101" t="s">
        <v>37</v>
      </c>
      <c r="C69" s="121" t="s">
        <v>114</v>
      </c>
      <c r="D69" s="64">
        <v>822600</v>
      </c>
      <c r="E69" s="64">
        <v>789944.02</v>
      </c>
      <c r="F69" s="64">
        <f t="shared" si="0"/>
        <v>32655.97999999998</v>
      </c>
    </row>
    <row r="70" spans="1:6" s="34" customFormat="1" ht="95.25" customHeight="1">
      <c r="A70" s="126" t="s">
        <v>130</v>
      </c>
      <c r="B70" s="101" t="s">
        <v>37</v>
      </c>
      <c r="C70" s="121" t="s">
        <v>115</v>
      </c>
      <c r="D70" s="64">
        <v>0</v>
      </c>
      <c r="E70" s="64">
        <v>22556.43</v>
      </c>
      <c r="F70" s="64">
        <f t="shared" si="0"/>
        <v>-22556.43</v>
      </c>
    </row>
    <row r="71" spans="1:6" s="34" customFormat="1" ht="90" customHeight="1">
      <c r="A71" s="126" t="s">
        <v>130</v>
      </c>
      <c r="B71" s="101" t="s">
        <v>37</v>
      </c>
      <c r="C71" s="121" t="s">
        <v>116</v>
      </c>
      <c r="D71" s="64">
        <v>0</v>
      </c>
      <c r="E71" s="64">
        <v>10123.88</v>
      </c>
      <c r="F71" s="64">
        <f t="shared" si="0"/>
        <v>-10123.88</v>
      </c>
    </row>
    <row r="72" spans="1:6" s="34" customFormat="1" ht="90.75" customHeight="1">
      <c r="A72" s="126" t="s">
        <v>130</v>
      </c>
      <c r="B72" s="101" t="s">
        <v>37</v>
      </c>
      <c r="C72" s="121" t="s">
        <v>402</v>
      </c>
      <c r="D72" s="64">
        <v>0</v>
      </c>
      <c r="E72" s="64">
        <v>7</v>
      </c>
      <c r="F72" s="64">
        <f>D72-E72</f>
        <v>-7</v>
      </c>
    </row>
    <row r="73" spans="1:6" s="34" customFormat="1" ht="64.5" customHeight="1">
      <c r="A73" s="126" t="s">
        <v>131</v>
      </c>
      <c r="B73" s="101" t="s">
        <v>37</v>
      </c>
      <c r="C73" s="121" t="s">
        <v>117</v>
      </c>
      <c r="D73" s="64">
        <f>D74</f>
        <v>3000</v>
      </c>
      <c r="E73" s="64">
        <f>E74</f>
        <v>2947.93</v>
      </c>
      <c r="F73" s="64">
        <f t="shared" si="0"/>
        <v>52.070000000000164</v>
      </c>
    </row>
    <row r="74" spans="1:6" s="34" customFormat="1" ht="86.25" customHeight="1">
      <c r="A74" s="126" t="s">
        <v>132</v>
      </c>
      <c r="B74" s="101" t="s">
        <v>37</v>
      </c>
      <c r="C74" s="121" t="s">
        <v>118</v>
      </c>
      <c r="D74" s="64">
        <f>D75+D76+D77</f>
        <v>3000</v>
      </c>
      <c r="E74" s="64">
        <f>E75+E76+E77</f>
        <v>2947.93</v>
      </c>
      <c r="F74" s="64">
        <f t="shared" si="0"/>
        <v>52.070000000000164</v>
      </c>
    </row>
    <row r="75" spans="1:6" s="34" customFormat="1" ht="90" customHeight="1">
      <c r="A75" s="126" t="s">
        <v>132</v>
      </c>
      <c r="B75" s="101" t="s">
        <v>37</v>
      </c>
      <c r="C75" s="121" t="s">
        <v>119</v>
      </c>
      <c r="D75" s="64">
        <v>3000</v>
      </c>
      <c r="E75" s="64">
        <v>2937.93</v>
      </c>
      <c r="F75" s="64">
        <f t="shared" si="0"/>
        <v>62.070000000000164</v>
      </c>
    </row>
    <row r="76" spans="1:6" s="34" customFormat="1" ht="94.5" customHeight="1">
      <c r="A76" s="126" t="s">
        <v>132</v>
      </c>
      <c r="B76" s="101" t="s">
        <v>37</v>
      </c>
      <c r="C76" s="121" t="s">
        <v>120</v>
      </c>
      <c r="D76" s="64">
        <v>0</v>
      </c>
      <c r="E76" s="64">
        <v>10</v>
      </c>
      <c r="F76" s="64">
        <f t="shared" si="0"/>
        <v>-10</v>
      </c>
    </row>
    <row r="77" spans="1:6" s="34" customFormat="1" ht="87.75" customHeight="1">
      <c r="A77" s="126" t="s">
        <v>132</v>
      </c>
      <c r="B77" s="101" t="s">
        <v>37</v>
      </c>
      <c r="C77" s="121" t="s">
        <v>121</v>
      </c>
      <c r="D77" s="64">
        <v>0</v>
      </c>
      <c r="E77" s="64">
        <v>0</v>
      </c>
      <c r="F77" s="64">
        <f t="shared" si="0"/>
        <v>0</v>
      </c>
    </row>
    <row r="78" spans="1:6" s="34" customFormat="1" ht="30" customHeight="1">
      <c r="A78" s="100" t="s">
        <v>134</v>
      </c>
      <c r="B78" s="101" t="s">
        <v>37</v>
      </c>
      <c r="C78" s="121" t="s">
        <v>85</v>
      </c>
      <c r="D78" s="99">
        <f aca="true" t="shared" si="1" ref="D78:E80">D79</f>
        <v>2500</v>
      </c>
      <c r="E78" s="99">
        <f t="shared" si="1"/>
        <v>2500</v>
      </c>
      <c r="F78" s="64">
        <f t="shared" si="0"/>
        <v>0</v>
      </c>
    </row>
    <row r="79" spans="1:6" s="34" customFormat="1" ht="65.25" customHeight="1">
      <c r="A79" s="126" t="s">
        <v>135</v>
      </c>
      <c r="B79" s="101" t="s">
        <v>37</v>
      </c>
      <c r="C79" s="121" t="s">
        <v>86</v>
      </c>
      <c r="D79" s="64">
        <f t="shared" si="1"/>
        <v>2500</v>
      </c>
      <c r="E79" s="64">
        <f t="shared" si="1"/>
        <v>2500</v>
      </c>
      <c r="F79" s="64">
        <f t="shared" si="0"/>
        <v>0</v>
      </c>
    </row>
    <row r="80" spans="1:6" s="34" customFormat="1" ht="93.75" customHeight="1">
      <c r="A80" s="126" t="s">
        <v>136</v>
      </c>
      <c r="B80" s="101" t="s">
        <v>37</v>
      </c>
      <c r="C80" s="121" t="s">
        <v>133</v>
      </c>
      <c r="D80" s="64">
        <f t="shared" si="1"/>
        <v>2500</v>
      </c>
      <c r="E80" s="64">
        <f t="shared" si="1"/>
        <v>2500</v>
      </c>
      <c r="F80" s="64">
        <f aca="true" t="shared" si="2" ref="F80:F111">D80-E80</f>
        <v>0</v>
      </c>
    </row>
    <row r="81" spans="1:6" s="34" customFormat="1" ht="90" customHeight="1">
      <c r="A81" s="126" t="s">
        <v>136</v>
      </c>
      <c r="B81" s="101" t="s">
        <v>37</v>
      </c>
      <c r="C81" s="121" t="s">
        <v>87</v>
      </c>
      <c r="D81" s="64">
        <v>2500</v>
      </c>
      <c r="E81" s="64">
        <v>2500</v>
      </c>
      <c r="F81" s="64">
        <f t="shared" si="2"/>
        <v>0</v>
      </c>
    </row>
    <row r="82" spans="1:6" s="34" customFormat="1" ht="52.5" customHeight="1">
      <c r="A82" s="121" t="s">
        <v>143</v>
      </c>
      <c r="B82" s="101" t="s">
        <v>37</v>
      </c>
      <c r="C82" s="121" t="s">
        <v>137</v>
      </c>
      <c r="D82" s="64">
        <f aca="true" t="shared" si="3" ref="D82:E84">D83</f>
        <v>12100</v>
      </c>
      <c r="E82" s="64">
        <f t="shared" si="3"/>
        <v>12058.74</v>
      </c>
      <c r="F82" s="64">
        <f t="shared" si="2"/>
        <v>41.26000000000022</v>
      </c>
    </row>
    <row r="83" spans="1:6" s="34" customFormat="1" ht="25.5">
      <c r="A83" s="126" t="s">
        <v>144</v>
      </c>
      <c r="B83" s="101" t="s">
        <v>37</v>
      </c>
      <c r="C83" s="121" t="s">
        <v>138</v>
      </c>
      <c r="D83" s="64">
        <f t="shared" si="3"/>
        <v>12100</v>
      </c>
      <c r="E83" s="64">
        <f t="shared" si="3"/>
        <v>12058.74</v>
      </c>
      <c r="F83" s="64">
        <f t="shared" si="2"/>
        <v>41.26000000000022</v>
      </c>
    </row>
    <row r="84" spans="1:6" s="34" customFormat="1" ht="35.25" customHeight="1">
      <c r="A84" s="126" t="s">
        <v>145</v>
      </c>
      <c r="B84" s="101" t="s">
        <v>37</v>
      </c>
      <c r="C84" s="121" t="s">
        <v>139</v>
      </c>
      <c r="D84" s="64">
        <f t="shared" si="3"/>
        <v>12100</v>
      </c>
      <c r="E84" s="64">
        <f t="shared" si="3"/>
        <v>12058.74</v>
      </c>
      <c r="F84" s="64">
        <f t="shared" si="2"/>
        <v>41.26000000000022</v>
      </c>
    </row>
    <row r="85" spans="1:6" s="34" customFormat="1" ht="45" customHeight="1">
      <c r="A85" s="126" t="s">
        <v>146</v>
      </c>
      <c r="B85" s="101" t="s">
        <v>37</v>
      </c>
      <c r="C85" s="121" t="s">
        <v>140</v>
      </c>
      <c r="D85" s="64">
        <f>D86+D87+D88</f>
        <v>12100</v>
      </c>
      <c r="E85" s="64">
        <f>E86+E87+E88</f>
        <v>12058.74</v>
      </c>
      <c r="F85" s="64">
        <f t="shared" si="2"/>
        <v>41.26000000000022</v>
      </c>
    </row>
    <row r="86" spans="1:6" s="34" customFormat="1" ht="47.25" customHeight="1">
      <c r="A86" s="126" t="s">
        <v>146</v>
      </c>
      <c r="B86" s="101" t="s">
        <v>37</v>
      </c>
      <c r="C86" s="121" t="s">
        <v>141</v>
      </c>
      <c r="D86" s="64">
        <v>12100</v>
      </c>
      <c r="E86" s="64">
        <v>4060.74</v>
      </c>
      <c r="F86" s="64">
        <f t="shared" si="2"/>
        <v>8039.26</v>
      </c>
    </row>
    <row r="87" spans="1:6" s="34" customFormat="1" ht="54.75" customHeight="1">
      <c r="A87" s="126" t="s">
        <v>147</v>
      </c>
      <c r="B87" s="101" t="s">
        <v>37</v>
      </c>
      <c r="C87" s="121" t="s">
        <v>142</v>
      </c>
      <c r="D87" s="64">
        <v>0</v>
      </c>
      <c r="E87" s="64">
        <v>7980</v>
      </c>
      <c r="F87" s="64">
        <f t="shared" si="2"/>
        <v>-7980</v>
      </c>
    </row>
    <row r="88" spans="1:6" s="34" customFormat="1" ht="45" customHeight="1">
      <c r="A88" s="126" t="s">
        <v>524</v>
      </c>
      <c r="B88" s="101" t="s">
        <v>37</v>
      </c>
      <c r="C88" s="121" t="s">
        <v>403</v>
      </c>
      <c r="D88" s="64">
        <v>0</v>
      </c>
      <c r="E88" s="64">
        <v>18</v>
      </c>
      <c r="F88" s="64">
        <f>D88-E88</f>
        <v>-18</v>
      </c>
    </row>
    <row r="89" spans="1:6" s="34" customFormat="1" ht="65.25" customHeight="1">
      <c r="A89" s="121" t="s">
        <v>152</v>
      </c>
      <c r="B89" s="101" t="s">
        <v>37</v>
      </c>
      <c r="C89" s="121" t="s">
        <v>148</v>
      </c>
      <c r="D89" s="64">
        <f>D90</f>
        <v>510700</v>
      </c>
      <c r="E89" s="64">
        <f>E90</f>
        <v>510730.65</v>
      </c>
      <c r="F89" s="64">
        <f t="shared" si="2"/>
        <v>-30.650000000023283</v>
      </c>
    </row>
    <row r="90" spans="1:6" s="34" customFormat="1" ht="89.25" customHeight="1">
      <c r="A90" s="126" t="s">
        <v>153</v>
      </c>
      <c r="B90" s="101" t="s">
        <v>37</v>
      </c>
      <c r="C90" s="121" t="s">
        <v>149</v>
      </c>
      <c r="D90" s="64">
        <f>D91+D93</f>
        <v>510700</v>
      </c>
      <c r="E90" s="64">
        <f>E91+E93</f>
        <v>510730.65</v>
      </c>
      <c r="F90" s="64">
        <f t="shared" si="2"/>
        <v>-30.650000000023283</v>
      </c>
    </row>
    <row r="91" spans="1:6" s="34" customFormat="1" ht="81.75" customHeight="1">
      <c r="A91" s="126" t="s">
        <v>154</v>
      </c>
      <c r="B91" s="101" t="s">
        <v>37</v>
      </c>
      <c r="C91" s="121" t="s">
        <v>150</v>
      </c>
      <c r="D91" s="64">
        <f>D92</f>
        <v>504400</v>
      </c>
      <c r="E91" s="64">
        <f>E92</f>
        <v>504430.65</v>
      </c>
      <c r="F91" s="64">
        <f t="shared" si="2"/>
        <v>-30.650000000023283</v>
      </c>
    </row>
    <row r="92" spans="1:6" s="34" customFormat="1" ht="96" customHeight="1">
      <c r="A92" s="126" t="s">
        <v>407</v>
      </c>
      <c r="B92" s="101" t="s">
        <v>37</v>
      </c>
      <c r="C92" s="121" t="s">
        <v>151</v>
      </c>
      <c r="D92" s="64">
        <v>504400</v>
      </c>
      <c r="E92" s="64">
        <v>504430.65</v>
      </c>
      <c r="F92" s="64">
        <f t="shared" si="2"/>
        <v>-30.650000000023283</v>
      </c>
    </row>
    <row r="93" spans="1:6" s="34" customFormat="1" ht="102.75" customHeight="1">
      <c r="A93" s="126" t="s">
        <v>406</v>
      </c>
      <c r="B93" s="101" t="s">
        <v>37</v>
      </c>
      <c r="C93" s="121" t="s">
        <v>404</v>
      </c>
      <c r="D93" s="64">
        <f>D94</f>
        <v>6300</v>
      </c>
      <c r="E93" s="64">
        <f>E94</f>
        <v>6300</v>
      </c>
      <c r="F93" s="64">
        <f t="shared" si="2"/>
        <v>0</v>
      </c>
    </row>
    <row r="94" spans="1:6" s="34" customFormat="1" ht="79.5" customHeight="1">
      <c r="A94" s="126" t="s">
        <v>408</v>
      </c>
      <c r="B94" s="101" t="s">
        <v>37</v>
      </c>
      <c r="C94" s="121" t="s">
        <v>405</v>
      </c>
      <c r="D94" s="64">
        <v>6300</v>
      </c>
      <c r="E94" s="64">
        <v>6300</v>
      </c>
      <c r="F94" s="64">
        <f t="shared" si="2"/>
        <v>0</v>
      </c>
    </row>
    <row r="95" spans="1:6" s="34" customFormat="1" ht="34.5" customHeight="1">
      <c r="A95" s="121" t="s">
        <v>185</v>
      </c>
      <c r="B95" s="101" t="s">
        <v>37</v>
      </c>
      <c r="C95" s="121" t="s">
        <v>181</v>
      </c>
      <c r="D95" s="64">
        <f aca="true" t="shared" si="4" ref="D95:E97">D96</f>
        <v>0</v>
      </c>
      <c r="E95" s="64">
        <f t="shared" si="4"/>
        <v>0</v>
      </c>
      <c r="F95" s="64">
        <f t="shared" si="2"/>
        <v>0</v>
      </c>
    </row>
    <row r="96" spans="1:6" s="34" customFormat="1" ht="60.75" customHeight="1">
      <c r="A96" s="126" t="s">
        <v>186</v>
      </c>
      <c r="B96" s="101" t="s">
        <v>37</v>
      </c>
      <c r="C96" s="121" t="s">
        <v>182</v>
      </c>
      <c r="D96" s="64">
        <f t="shared" si="4"/>
        <v>0</v>
      </c>
      <c r="E96" s="64">
        <f t="shared" si="4"/>
        <v>0</v>
      </c>
      <c r="F96" s="64">
        <f t="shared" si="2"/>
        <v>0</v>
      </c>
    </row>
    <row r="97" spans="1:6" s="34" customFormat="1" ht="51" customHeight="1">
      <c r="A97" s="126" t="s">
        <v>187</v>
      </c>
      <c r="B97" s="101" t="s">
        <v>37</v>
      </c>
      <c r="C97" s="121" t="s">
        <v>183</v>
      </c>
      <c r="D97" s="64">
        <f t="shared" si="4"/>
        <v>0</v>
      </c>
      <c r="E97" s="64">
        <f t="shared" si="4"/>
        <v>0</v>
      </c>
      <c r="F97" s="64">
        <f t="shared" si="2"/>
        <v>0</v>
      </c>
    </row>
    <row r="98" spans="1:6" s="34" customFormat="1" ht="63.75" customHeight="1">
      <c r="A98" s="126" t="s">
        <v>188</v>
      </c>
      <c r="B98" s="101" t="s">
        <v>37</v>
      </c>
      <c r="C98" s="121" t="s">
        <v>184</v>
      </c>
      <c r="D98" s="64">
        <v>0</v>
      </c>
      <c r="E98" s="64">
        <v>0</v>
      </c>
      <c r="F98" s="64">
        <f t="shared" si="2"/>
        <v>0</v>
      </c>
    </row>
    <row r="99" spans="1:6" s="34" customFormat="1" ht="25.5" customHeight="1">
      <c r="A99" s="121" t="s">
        <v>168</v>
      </c>
      <c r="B99" s="101" t="s">
        <v>37</v>
      </c>
      <c r="C99" s="121" t="s">
        <v>155</v>
      </c>
      <c r="D99" s="64">
        <f>D100</f>
        <v>7074999</v>
      </c>
      <c r="E99" s="64">
        <f>E100</f>
        <v>7065977.8</v>
      </c>
      <c r="F99" s="64">
        <f t="shared" si="2"/>
        <v>9021.200000000186</v>
      </c>
    </row>
    <row r="100" spans="1:6" s="34" customFormat="1" ht="37.5" customHeight="1">
      <c r="A100" s="121" t="s">
        <v>169</v>
      </c>
      <c r="B100" s="101" t="s">
        <v>37</v>
      </c>
      <c r="C100" s="121" t="s">
        <v>156</v>
      </c>
      <c r="D100" s="64">
        <f>D101+D104+D109</f>
        <v>7074999</v>
      </c>
      <c r="E100" s="64">
        <f>E101+E104+E109</f>
        <v>7065977.8</v>
      </c>
      <c r="F100" s="64">
        <f t="shared" si="2"/>
        <v>9021.200000000186</v>
      </c>
    </row>
    <row r="101" spans="1:6" s="34" customFormat="1" ht="37.5" customHeight="1">
      <c r="A101" s="126" t="s">
        <v>170</v>
      </c>
      <c r="B101" s="101" t="s">
        <v>37</v>
      </c>
      <c r="C101" s="121" t="s">
        <v>157</v>
      </c>
      <c r="D101" s="64">
        <f>D102</f>
        <v>3359200</v>
      </c>
      <c r="E101" s="64">
        <f>E102</f>
        <v>3359200</v>
      </c>
      <c r="F101" s="64">
        <f t="shared" si="2"/>
        <v>0</v>
      </c>
    </row>
    <row r="102" spans="1:6" s="34" customFormat="1" ht="33.75" customHeight="1">
      <c r="A102" s="126" t="s">
        <v>171</v>
      </c>
      <c r="B102" s="101" t="s">
        <v>37</v>
      </c>
      <c r="C102" s="121" t="s">
        <v>158</v>
      </c>
      <c r="D102" s="64">
        <f>D103</f>
        <v>3359200</v>
      </c>
      <c r="E102" s="64">
        <f>E103</f>
        <v>3359200</v>
      </c>
      <c r="F102" s="64">
        <f t="shared" si="2"/>
        <v>0</v>
      </c>
    </row>
    <row r="103" spans="1:6" s="34" customFormat="1" ht="34.5" customHeight="1">
      <c r="A103" s="126" t="s">
        <v>172</v>
      </c>
      <c r="B103" s="101" t="s">
        <v>37</v>
      </c>
      <c r="C103" s="121" t="s">
        <v>159</v>
      </c>
      <c r="D103" s="64">
        <v>3359200</v>
      </c>
      <c r="E103" s="64">
        <v>3359200</v>
      </c>
      <c r="F103" s="64">
        <f t="shared" si="2"/>
        <v>0</v>
      </c>
    </row>
    <row r="104" spans="1:6" s="34" customFormat="1" ht="36" customHeight="1">
      <c r="A104" s="121" t="s">
        <v>173</v>
      </c>
      <c r="B104" s="101" t="s">
        <v>37</v>
      </c>
      <c r="C104" s="121" t="s">
        <v>160</v>
      </c>
      <c r="D104" s="64">
        <f>D105+D107</f>
        <v>56100</v>
      </c>
      <c r="E104" s="64">
        <f>E105+E107</f>
        <v>56100</v>
      </c>
      <c r="F104" s="64">
        <f t="shared" si="2"/>
        <v>0</v>
      </c>
    </row>
    <row r="105" spans="1:6" s="34" customFormat="1" ht="50.25" customHeight="1">
      <c r="A105" s="126" t="s">
        <v>174</v>
      </c>
      <c r="B105" s="101" t="s">
        <v>37</v>
      </c>
      <c r="C105" s="121" t="s">
        <v>161</v>
      </c>
      <c r="D105" s="64">
        <f>D106</f>
        <v>55900</v>
      </c>
      <c r="E105" s="64">
        <f>E106</f>
        <v>55900</v>
      </c>
      <c r="F105" s="64">
        <f t="shared" si="2"/>
        <v>0</v>
      </c>
    </row>
    <row r="106" spans="1:6" s="34" customFormat="1" ht="56.25" customHeight="1">
      <c r="A106" s="126" t="s">
        <v>175</v>
      </c>
      <c r="B106" s="101" t="s">
        <v>37</v>
      </c>
      <c r="C106" s="121" t="s">
        <v>162</v>
      </c>
      <c r="D106" s="64">
        <v>55900</v>
      </c>
      <c r="E106" s="64">
        <v>55900</v>
      </c>
      <c r="F106" s="64">
        <f t="shared" si="2"/>
        <v>0</v>
      </c>
    </row>
    <row r="107" spans="1:6" s="34" customFormat="1" ht="50.25" customHeight="1">
      <c r="A107" s="126" t="s">
        <v>176</v>
      </c>
      <c r="B107" s="101" t="s">
        <v>37</v>
      </c>
      <c r="C107" s="121" t="s">
        <v>163</v>
      </c>
      <c r="D107" s="64">
        <f>D108</f>
        <v>200</v>
      </c>
      <c r="E107" s="64">
        <f>E108</f>
        <v>200</v>
      </c>
      <c r="F107" s="64">
        <f t="shared" si="2"/>
        <v>0</v>
      </c>
    </row>
    <row r="108" spans="1:6" s="34" customFormat="1" ht="50.25" customHeight="1">
      <c r="A108" s="126" t="s">
        <v>177</v>
      </c>
      <c r="B108" s="101" t="s">
        <v>37</v>
      </c>
      <c r="C108" s="121" t="s">
        <v>164</v>
      </c>
      <c r="D108" s="64">
        <v>200</v>
      </c>
      <c r="E108" s="64">
        <v>200</v>
      </c>
      <c r="F108" s="64">
        <f t="shared" si="2"/>
        <v>0</v>
      </c>
    </row>
    <row r="109" spans="1:6" s="34" customFormat="1" ht="25.5">
      <c r="A109" s="121" t="s">
        <v>178</v>
      </c>
      <c r="B109" s="101" t="s">
        <v>37</v>
      </c>
      <c r="C109" s="121" t="s">
        <v>165</v>
      </c>
      <c r="D109" s="64">
        <f>D110</f>
        <v>3659699</v>
      </c>
      <c r="E109" s="64">
        <f>E110</f>
        <v>3650677.8</v>
      </c>
      <c r="F109" s="64">
        <f t="shared" si="2"/>
        <v>9021.200000000186</v>
      </c>
    </row>
    <row r="110" spans="1:6" s="34" customFormat="1" ht="41.25" customHeight="1">
      <c r="A110" s="126" t="s">
        <v>179</v>
      </c>
      <c r="B110" s="101" t="s">
        <v>37</v>
      </c>
      <c r="C110" s="121" t="s">
        <v>166</v>
      </c>
      <c r="D110" s="64">
        <f>D111+D112</f>
        <v>3659699</v>
      </c>
      <c r="E110" s="64">
        <f>E111+E112</f>
        <v>3650677.8</v>
      </c>
      <c r="F110" s="64">
        <f t="shared" si="2"/>
        <v>9021.200000000186</v>
      </c>
    </row>
    <row r="111" spans="1:6" s="34" customFormat="1" ht="43.5" customHeight="1">
      <c r="A111" s="126" t="s">
        <v>180</v>
      </c>
      <c r="B111" s="101" t="s">
        <v>37</v>
      </c>
      <c r="C111" s="121" t="s">
        <v>167</v>
      </c>
      <c r="D111" s="64">
        <v>3646699</v>
      </c>
      <c r="E111" s="64">
        <v>3637677.8</v>
      </c>
      <c r="F111" s="64">
        <f t="shared" si="2"/>
        <v>9021.200000000186</v>
      </c>
    </row>
    <row r="112" spans="1:6" s="34" customFormat="1" ht="45.75" customHeight="1">
      <c r="A112" s="126" t="s">
        <v>180</v>
      </c>
      <c r="B112" s="101" t="s">
        <v>37</v>
      </c>
      <c r="C112" s="121" t="s">
        <v>409</v>
      </c>
      <c r="D112" s="64">
        <v>13000</v>
      </c>
      <c r="E112" s="64">
        <v>13000</v>
      </c>
      <c r="F112" s="64">
        <f>D112-E112</f>
        <v>0</v>
      </c>
    </row>
  </sheetData>
  <sheetProtection/>
  <mergeCells count="12">
    <mergeCell ref="A1:F1"/>
    <mergeCell ref="B2:C2"/>
    <mergeCell ref="F8:F9"/>
    <mergeCell ref="A7:C7"/>
    <mergeCell ref="C8:E8"/>
    <mergeCell ref="A14:A15"/>
    <mergeCell ref="C14:C15"/>
    <mergeCell ref="B14:B15"/>
    <mergeCell ref="D14:D15"/>
    <mergeCell ref="C12:D12"/>
    <mergeCell ref="E14:E15"/>
    <mergeCell ref="F14:F15"/>
  </mergeCells>
  <printOptions/>
  <pageMargins left="0.7874015748031497" right="0.1968503937007874" top="0.5905511811023623" bottom="0.5118110236220472" header="0.5118110236220472" footer="0.5118110236220472"/>
  <pageSetup fitToHeight="6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0"/>
  <sheetViews>
    <sheetView tabSelected="1" zoomScalePageLayoutView="0" workbookViewId="0" topLeftCell="A169">
      <selection activeCell="C186" sqref="C186"/>
    </sheetView>
  </sheetViews>
  <sheetFormatPr defaultColWidth="9.140625" defaultRowHeight="12"/>
  <cols>
    <col min="1" max="1" width="50.8515625" style="80" customWidth="1"/>
    <col min="2" max="2" width="5.28125" style="81" customWidth="1"/>
    <col min="3" max="3" width="27.7109375" style="82" customWidth="1"/>
    <col min="4" max="4" width="15.28125" style="83" customWidth="1"/>
    <col min="5" max="5" width="15.00390625" style="83" customWidth="1"/>
    <col min="6" max="6" width="16.140625" style="83" customWidth="1"/>
    <col min="7" max="7" width="11.421875" style="84" customWidth="1"/>
    <col min="8" max="16384" width="9.28125" style="84" customWidth="1"/>
  </cols>
  <sheetData>
    <row r="1" spans="5:6" ht="12.75">
      <c r="E1" s="147" t="s">
        <v>76</v>
      </c>
      <c r="F1" s="148"/>
    </row>
    <row r="2" spans="1:6" ht="14.25">
      <c r="A2" s="142" t="s">
        <v>58</v>
      </c>
      <c r="B2" s="142"/>
      <c r="C2" s="142"/>
      <c r="D2" s="142"/>
      <c r="E2" s="142"/>
      <c r="F2" s="142"/>
    </row>
    <row r="3" spans="1:6" ht="14.25">
      <c r="A3" s="85"/>
      <c r="B3" s="85"/>
      <c r="C3" s="85"/>
      <c r="D3" s="86"/>
      <c r="E3" s="86"/>
      <c r="F3" s="86"/>
    </row>
    <row r="4" spans="1:6" s="89" customFormat="1" ht="12.75" customHeight="1">
      <c r="A4" s="143" t="s">
        <v>0</v>
      </c>
      <c r="B4" s="144" t="s">
        <v>46</v>
      </c>
      <c r="C4" s="144" t="s">
        <v>77</v>
      </c>
      <c r="D4" s="145" t="s">
        <v>57</v>
      </c>
      <c r="E4" s="149" t="s">
        <v>21</v>
      </c>
      <c r="F4" s="149" t="s">
        <v>49</v>
      </c>
    </row>
    <row r="5" spans="1:6" s="89" customFormat="1" ht="69.75" customHeight="1">
      <c r="A5" s="143"/>
      <c r="B5" s="144"/>
      <c r="C5" s="144"/>
      <c r="D5" s="146"/>
      <c r="E5" s="149"/>
      <c r="F5" s="149"/>
    </row>
    <row r="6" spans="1:7" s="92" customFormat="1" ht="13.5" thickBot="1">
      <c r="A6" s="87">
        <v>1</v>
      </c>
      <c r="B6" s="90">
        <v>2</v>
      </c>
      <c r="C6" s="90">
        <v>3</v>
      </c>
      <c r="D6" s="88" t="s">
        <v>48</v>
      </c>
      <c r="E6" s="88" t="s">
        <v>14</v>
      </c>
      <c r="F6" s="98" t="s">
        <v>17</v>
      </c>
      <c r="G6" s="91"/>
    </row>
    <row r="7" spans="1:6" ht="12.75">
      <c r="A7" s="123" t="s">
        <v>78</v>
      </c>
      <c r="B7" s="124">
        <v>200</v>
      </c>
      <c r="C7" s="93" t="s">
        <v>34</v>
      </c>
      <c r="D7" s="110">
        <f>D8+D70+D83+D91+D100+D157+D202</f>
        <v>9059681</v>
      </c>
      <c r="E7" s="110">
        <f>E8+E70+E83+E91+E100+E157+E202</f>
        <v>9047110.24</v>
      </c>
      <c r="F7" s="125">
        <f>D7-E7</f>
        <v>12570.759999999776</v>
      </c>
    </row>
    <row r="8" spans="1:6" ht="33" customHeight="1">
      <c r="A8" s="119" t="s">
        <v>79</v>
      </c>
      <c r="B8" s="104">
        <v>200</v>
      </c>
      <c r="C8" s="128" t="s">
        <v>525</v>
      </c>
      <c r="D8" s="107">
        <f>D9++D18+D26+D44+D63</f>
        <v>2974243</v>
      </c>
      <c r="E8" s="107">
        <f>E9++E18+E26+E44+E63</f>
        <v>2972313.5999999996</v>
      </c>
      <c r="F8" s="94">
        <f>D8-E8</f>
        <v>1929.4000000003725</v>
      </c>
    </row>
    <row r="9" spans="1:6" ht="45.75" customHeight="1">
      <c r="A9" s="122" t="s">
        <v>304</v>
      </c>
      <c r="B9" s="104">
        <v>200</v>
      </c>
      <c r="C9" s="128" t="s">
        <v>189</v>
      </c>
      <c r="D9" s="107">
        <f aca="true" t="shared" si="0" ref="D9:E13">D10</f>
        <v>677515</v>
      </c>
      <c r="E9" s="107">
        <f t="shared" si="0"/>
        <v>677514.03</v>
      </c>
      <c r="F9" s="94">
        <f aca="true" t="shared" si="1" ref="F9:F66">D9-E9</f>
        <v>0.9699999999720603</v>
      </c>
    </row>
    <row r="10" spans="1:6" ht="57.75" customHeight="1">
      <c r="A10" s="127" t="s">
        <v>305</v>
      </c>
      <c r="B10" s="104">
        <v>200</v>
      </c>
      <c r="C10" s="121" t="s">
        <v>190</v>
      </c>
      <c r="D10" s="107">
        <f t="shared" si="0"/>
        <v>677515</v>
      </c>
      <c r="E10" s="107">
        <f t="shared" si="0"/>
        <v>677514.03</v>
      </c>
      <c r="F10" s="94">
        <f t="shared" si="1"/>
        <v>0.9699999999720603</v>
      </c>
    </row>
    <row r="11" spans="1:6" ht="18" customHeight="1">
      <c r="A11" s="127" t="s">
        <v>306</v>
      </c>
      <c r="B11" s="104">
        <v>200</v>
      </c>
      <c r="C11" s="121" t="s">
        <v>191</v>
      </c>
      <c r="D11" s="107">
        <f t="shared" si="0"/>
        <v>677515</v>
      </c>
      <c r="E11" s="107">
        <f t="shared" si="0"/>
        <v>677514.03</v>
      </c>
      <c r="F11" s="94">
        <f t="shared" si="1"/>
        <v>0.9699999999720603</v>
      </c>
    </row>
    <row r="12" spans="1:6" ht="30" customHeight="1">
      <c r="A12" s="127" t="s">
        <v>307</v>
      </c>
      <c r="B12" s="104">
        <v>200</v>
      </c>
      <c r="C12" s="121" t="s">
        <v>192</v>
      </c>
      <c r="D12" s="107">
        <f t="shared" si="0"/>
        <v>677515</v>
      </c>
      <c r="E12" s="107">
        <f t="shared" si="0"/>
        <v>677514.03</v>
      </c>
      <c r="F12" s="94">
        <f t="shared" si="1"/>
        <v>0.9699999999720603</v>
      </c>
    </row>
    <row r="13" spans="1:6" ht="12.75">
      <c r="A13" s="127" t="s">
        <v>308</v>
      </c>
      <c r="B13" s="104">
        <v>200</v>
      </c>
      <c r="C13" s="121" t="s">
        <v>193</v>
      </c>
      <c r="D13" s="107">
        <f t="shared" si="0"/>
        <v>677515</v>
      </c>
      <c r="E13" s="107">
        <f t="shared" si="0"/>
        <v>677514.03</v>
      </c>
      <c r="F13" s="94">
        <f t="shared" si="1"/>
        <v>0.9699999999720603</v>
      </c>
    </row>
    <row r="14" spans="1:6" ht="25.5">
      <c r="A14" s="127" t="s">
        <v>309</v>
      </c>
      <c r="B14" s="104">
        <v>200</v>
      </c>
      <c r="C14" s="121" t="s">
        <v>194</v>
      </c>
      <c r="D14" s="107">
        <f>D15+D16+D17</f>
        <v>677515</v>
      </c>
      <c r="E14" s="107">
        <f>E15+E16+E17</f>
        <v>677514.03</v>
      </c>
      <c r="F14" s="94">
        <f t="shared" si="1"/>
        <v>0.9699999999720603</v>
      </c>
    </row>
    <row r="15" spans="1:6" ht="12.75">
      <c r="A15" s="127" t="s">
        <v>310</v>
      </c>
      <c r="B15" s="104">
        <v>200</v>
      </c>
      <c r="C15" s="121" t="s">
        <v>195</v>
      </c>
      <c r="D15" s="107">
        <v>498372</v>
      </c>
      <c r="E15" s="107">
        <v>498371.67</v>
      </c>
      <c r="F15" s="94">
        <f t="shared" si="1"/>
        <v>0.33000000001629815</v>
      </c>
    </row>
    <row r="16" spans="1:6" ht="12.75">
      <c r="A16" s="127" t="s">
        <v>311</v>
      </c>
      <c r="B16" s="104">
        <v>200</v>
      </c>
      <c r="C16" s="121" t="s">
        <v>196</v>
      </c>
      <c r="D16" s="107">
        <v>20320</v>
      </c>
      <c r="E16" s="107">
        <v>20320</v>
      </c>
      <c r="F16" s="94">
        <f t="shared" si="1"/>
        <v>0</v>
      </c>
    </row>
    <row r="17" spans="1:6" ht="12.75">
      <c r="A17" s="127" t="s">
        <v>312</v>
      </c>
      <c r="B17" s="104">
        <v>200</v>
      </c>
      <c r="C17" s="121" t="s">
        <v>197</v>
      </c>
      <c r="D17" s="107">
        <v>158823</v>
      </c>
      <c r="E17" s="108">
        <v>158822.36</v>
      </c>
      <c r="F17" s="94">
        <f t="shared" si="1"/>
        <v>0.6400000000139698</v>
      </c>
    </row>
    <row r="18" spans="1:6" ht="60" customHeight="1">
      <c r="A18" s="122" t="s">
        <v>313</v>
      </c>
      <c r="B18" s="104">
        <v>200</v>
      </c>
      <c r="C18" s="121" t="s">
        <v>198</v>
      </c>
      <c r="D18" s="107">
        <f aca="true" t="shared" si="2" ref="D18:E23">D19</f>
        <v>10700</v>
      </c>
      <c r="E18" s="107">
        <f t="shared" si="2"/>
        <v>10700</v>
      </c>
      <c r="F18" s="94">
        <f t="shared" si="1"/>
        <v>0</v>
      </c>
    </row>
    <row r="19" spans="1:6" ht="18.75" customHeight="1">
      <c r="A19" s="127" t="s">
        <v>314</v>
      </c>
      <c r="B19" s="104">
        <v>200</v>
      </c>
      <c r="C19" s="121" t="s">
        <v>199</v>
      </c>
      <c r="D19" s="107">
        <f t="shared" si="2"/>
        <v>10700</v>
      </c>
      <c r="E19" s="107">
        <f t="shared" si="2"/>
        <v>10700</v>
      </c>
      <c r="F19" s="94">
        <f t="shared" si="1"/>
        <v>0</v>
      </c>
    </row>
    <row r="20" spans="1:6" ht="96" customHeight="1">
      <c r="A20" s="127" t="s">
        <v>410</v>
      </c>
      <c r="B20" s="104">
        <v>200</v>
      </c>
      <c r="C20" s="121" t="s">
        <v>200</v>
      </c>
      <c r="D20" s="107">
        <f t="shared" si="2"/>
        <v>10700</v>
      </c>
      <c r="E20" s="107">
        <f t="shared" si="2"/>
        <v>10700</v>
      </c>
      <c r="F20" s="94">
        <f t="shared" si="1"/>
        <v>0</v>
      </c>
    </row>
    <row r="21" spans="1:6" ht="12.75">
      <c r="A21" s="127" t="s">
        <v>178</v>
      </c>
      <c r="B21" s="104">
        <v>200</v>
      </c>
      <c r="C21" s="121" t="s">
        <v>201</v>
      </c>
      <c r="D21" s="107">
        <f t="shared" si="2"/>
        <v>10700</v>
      </c>
      <c r="E21" s="107">
        <f t="shared" si="2"/>
        <v>10700</v>
      </c>
      <c r="F21" s="94">
        <f t="shared" si="1"/>
        <v>0</v>
      </c>
    </row>
    <row r="22" spans="1:6" ht="12.75">
      <c r="A22" s="127" t="s">
        <v>308</v>
      </c>
      <c r="B22" s="104">
        <v>200</v>
      </c>
      <c r="C22" s="121" t="s">
        <v>202</v>
      </c>
      <c r="D22" s="107">
        <f t="shared" si="2"/>
        <v>10700</v>
      </c>
      <c r="E22" s="107">
        <f t="shared" si="2"/>
        <v>10700</v>
      </c>
      <c r="F22" s="94">
        <f t="shared" si="1"/>
        <v>0</v>
      </c>
    </row>
    <row r="23" spans="1:6" ht="12.75">
      <c r="A23" s="127" t="s">
        <v>315</v>
      </c>
      <c r="B23" s="104">
        <v>200</v>
      </c>
      <c r="C23" s="121" t="s">
        <v>203</v>
      </c>
      <c r="D23" s="107">
        <f t="shared" si="2"/>
        <v>10700</v>
      </c>
      <c r="E23" s="107">
        <f t="shared" si="2"/>
        <v>10700</v>
      </c>
      <c r="F23" s="94">
        <f t="shared" si="1"/>
        <v>0</v>
      </c>
    </row>
    <row r="24" spans="1:6" ht="33" customHeight="1">
      <c r="A24" s="127" t="s">
        <v>316</v>
      </c>
      <c r="B24" s="104">
        <v>200</v>
      </c>
      <c r="C24" s="121" t="s">
        <v>204</v>
      </c>
      <c r="D24" s="107">
        <v>10700</v>
      </c>
      <c r="E24" s="107">
        <v>10700</v>
      </c>
      <c r="F24" s="94">
        <f t="shared" si="1"/>
        <v>0</v>
      </c>
    </row>
    <row r="25" spans="1:6" ht="56.25" customHeight="1">
      <c r="A25" s="122" t="s">
        <v>317</v>
      </c>
      <c r="B25" s="104">
        <v>200</v>
      </c>
      <c r="C25" s="121" t="s">
        <v>205</v>
      </c>
      <c r="D25" s="107">
        <f>D26+D44</f>
        <v>2281028</v>
      </c>
      <c r="E25" s="107">
        <f>E26+E44</f>
        <v>2279099.57</v>
      </c>
      <c r="F25" s="94">
        <f t="shared" si="1"/>
        <v>1928.4300000001676</v>
      </c>
    </row>
    <row r="26" spans="1:6" ht="59.25" customHeight="1">
      <c r="A26" s="127" t="s">
        <v>305</v>
      </c>
      <c r="B26" s="104">
        <v>200</v>
      </c>
      <c r="C26" s="121" t="s">
        <v>206</v>
      </c>
      <c r="D26" s="107">
        <f>D27</f>
        <v>2261880</v>
      </c>
      <c r="E26" s="107">
        <f>E27</f>
        <v>2259951.57</v>
      </c>
      <c r="F26" s="94">
        <f t="shared" si="1"/>
        <v>1928.4300000001676</v>
      </c>
    </row>
    <row r="27" spans="1:6" ht="16.5" customHeight="1">
      <c r="A27" s="127" t="s">
        <v>318</v>
      </c>
      <c r="B27" s="104">
        <v>200</v>
      </c>
      <c r="C27" s="121" t="s">
        <v>207</v>
      </c>
      <c r="D27" s="107">
        <f>D28</f>
        <v>2261880</v>
      </c>
      <c r="E27" s="107">
        <f>E28</f>
        <v>2259951.57</v>
      </c>
      <c r="F27" s="94">
        <f t="shared" si="1"/>
        <v>1928.4300000001676</v>
      </c>
    </row>
    <row r="28" spans="1:6" ht="29.25" customHeight="1">
      <c r="A28" s="127" t="s">
        <v>307</v>
      </c>
      <c r="B28" s="104">
        <v>200</v>
      </c>
      <c r="C28" s="121" t="s">
        <v>208</v>
      </c>
      <c r="D28" s="107">
        <f>D29+D41</f>
        <v>2261880</v>
      </c>
      <c r="E28" s="107">
        <f>E29+E41</f>
        <v>2259951.57</v>
      </c>
      <c r="F28" s="94">
        <f t="shared" si="1"/>
        <v>1928.4300000001676</v>
      </c>
    </row>
    <row r="29" spans="1:6" ht="12.75">
      <c r="A29" s="127" t="s">
        <v>308</v>
      </c>
      <c r="B29" s="104">
        <v>200</v>
      </c>
      <c r="C29" s="121" t="s">
        <v>209</v>
      </c>
      <c r="D29" s="107">
        <f>D30+D34+D40</f>
        <v>2040673</v>
      </c>
      <c r="E29" s="107">
        <f>E30+E34+E40</f>
        <v>2038744.5699999998</v>
      </c>
      <c r="F29" s="94">
        <f t="shared" si="1"/>
        <v>1928.4300000001676</v>
      </c>
    </row>
    <row r="30" spans="1:6" ht="25.5">
      <c r="A30" s="127" t="s">
        <v>309</v>
      </c>
      <c r="B30" s="104">
        <v>200</v>
      </c>
      <c r="C30" s="121" t="s">
        <v>210</v>
      </c>
      <c r="D30" s="107">
        <f>D31+D32+D33</f>
        <v>1822030</v>
      </c>
      <c r="E30" s="107">
        <f>E31+E32+E33</f>
        <v>1822028.92</v>
      </c>
      <c r="F30" s="94">
        <f t="shared" si="1"/>
        <v>1.0800000000745058</v>
      </c>
    </row>
    <row r="31" spans="1:6" ht="12.75">
      <c r="A31" s="127" t="s">
        <v>310</v>
      </c>
      <c r="B31" s="104">
        <v>200</v>
      </c>
      <c r="C31" s="121" t="s">
        <v>211</v>
      </c>
      <c r="D31" s="107">
        <v>1311503</v>
      </c>
      <c r="E31" s="107">
        <v>1311502.15</v>
      </c>
      <c r="F31" s="94">
        <f t="shared" si="1"/>
        <v>0.8500000000931323</v>
      </c>
    </row>
    <row r="32" spans="1:6" ht="12.75">
      <c r="A32" s="127" t="s">
        <v>311</v>
      </c>
      <c r="B32" s="104">
        <v>200</v>
      </c>
      <c r="C32" s="121" t="s">
        <v>212</v>
      </c>
      <c r="D32" s="107">
        <v>54582</v>
      </c>
      <c r="E32" s="107">
        <v>54582</v>
      </c>
      <c r="F32" s="94">
        <f t="shared" si="1"/>
        <v>0</v>
      </c>
    </row>
    <row r="33" spans="1:6" ht="15" customHeight="1">
      <c r="A33" s="127" t="s">
        <v>312</v>
      </c>
      <c r="B33" s="104">
        <v>200</v>
      </c>
      <c r="C33" s="121" t="s">
        <v>213</v>
      </c>
      <c r="D33" s="107">
        <v>455945</v>
      </c>
      <c r="E33" s="107">
        <v>455944.77</v>
      </c>
      <c r="F33" s="94">
        <f t="shared" si="1"/>
        <v>0.22999999998137355</v>
      </c>
    </row>
    <row r="34" spans="1:6" ht="12.75">
      <c r="A34" s="127" t="s">
        <v>319</v>
      </c>
      <c r="B34" s="104">
        <v>200</v>
      </c>
      <c r="C34" s="121" t="s">
        <v>214</v>
      </c>
      <c r="D34" s="107">
        <f>D35+D36+D37+D38+D39</f>
        <v>207394</v>
      </c>
      <c r="E34" s="107">
        <f>E35+E36+E37+E38+E39</f>
        <v>205466.73</v>
      </c>
      <c r="F34" s="94">
        <f t="shared" si="1"/>
        <v>1927.2699999999895</v>
      </c>
    </row>
    <row r="35" spans="1:6" ht="12.75">
      <c r="A35" s="127" t="s">
        <v>320</v>
      </c>
      <c r="B35" s="104">
        <v>200</v>
      </c>
      <c r="C35" s="121" t="s">
        <v>215</v>
      </c>
      <c r="D35" s="107">
        <v>24170</v>
      </c>
      <c r="E35" s="107">
        <v>23165.75</v>
      </c>
      <c r="F35" s="94">
        <f t="shared" si="1"/>
        <v>1004.25</v>
      </c>
    </row>
    <row r="36" spans="1:6" ht="12.75">
      <c r="A36" s="127" t="s">
        <v>321</v>
      </c>
      <c r="B36" s="104">
        <v>200</v>
      </c>
      <c r="C36" s="121" t="s">
        <v>216</v>
      </c>
      <c r="D36" s="107">
        <v>308</v>
      </c>
      <c r="E36" s="107">
        <v>307.9</v>
      </c>
      <c r="F36" s="94">
        <f t="shared" si="1"/>
        <v>0.10000000000002274</v>
      </c>
    </row>
    <row r="37" spans="1:6" ht="12.75">
      <c r="A37" s="127" t="s">
        <v>322</v>
      </c>
      <c r="B37" s="104">
        <v>200</v>
      </c>
      <c r="C37" s="121" t="s">
        <v>217</v>
      </c>
      <c r="D37" s="107">
        <v>10000</v>
      </c>
      <c r="E37" s="107">
        <v>9077.58</v>
      </c>
      <c r="F37" s="94">
        <f t="shared" si="1"/>
        <v>922.4200000000001</v>
      </c>
    </row>
    <row r="38" spans="1:6" ht="12.75">
      <c r="A38" s="127" t="s">
        <v>323</v>
      </c>
      <c r="B38" s="104">
        <v>200</v>
      </c>
      <c r="C38" s="121" t="s">
        <v>218</v>
      </c>
      <c r="D38" s="107">
        <v>57783</v>
      </c>
      <c r="E38" s="107">
        <v>57783</v>
      </c>
      <c r="F38" s="94">
        <f t="shared" si="1"/>
        <v>0</v>
      </c>
    </row>
    <row r="39" spans="1:6" ht="12.75">
      <c r="A39" s="127" t="s">
        <v>324</v>
      </c>
      <c r="B39" s="104">
        <v>200</v>
      </c>
      <c r="C39" s="121" t="s">
        <v>219</v>
      </c>
      <c r="D39" s="107">
        <v>115133</v>
      </c>
      <c r="E39" s="107">
        <v>115132.5</v>
      </c>
      <c r="F39" s="94">
        <f t="shared" si="1"/>
        <v>0.5</v>
      </c>
    </row>
    <row r="40" spans="1:6" ht="12.75">
      <c r="A40" s="127" t="s">
        <v>325</v>
      </c>
      <c r="B40" s="104">
        <v>200</v>
      </c>
      <c r="C40" s="121" t="s">
        <v>220</v>
      </c>
      <c r="D40" s="107">
        <v>11249</v>
      </c>
      <c r="E40" s="107">
        <v>11248.92</v>
      </c>
      <c r="F40" s="94">
        <f t="shared" si="1"/>
        <v>0.07999999999992724</v>
      </c>
    </row>
    <row r="41" spans="1:6" ht="12.75">
      <c r="A41" s="127" t="s">
        <v>326</v>
      </c>
      <c r="B41" s="104">
        <v>200</v>
      </c>
      <c r="C41" s="121" t="s">
        <v>221</v>
      </c>
      <c r="D41" s="107">
        <f>D42+D43</f>
        <v>221207</v>
      </c>
      <c r="E41" s="107">
        <f>E42+E43</f>
        <v>221207</v>
      </c>
      <c r="F41" s="94">
        <f t="shared" si="1"/>
        <v>0</v>
      </c>
    </row>
    <row r="42" spans="1:6" ht="12.75">
      <c r="A42" s="127" t="s">
        <v>327</v>
      </c>
      <c r="B42" s="104">
        <v>200</v>
      </c>
      <c r="C42" s="121" t="s">
        <v>222</v>
      </c>
      <c r="D42" s="107">
        <v>0</v>
      </c>
      <c r="E42" s="107">
        <v>0</v>
      </c>
      <c r="F42" s="94">
        <f t="shared" si="1"/>
        <v>0</v>
      </c>
    </row>
    <row r="43" spans="1:6" ht="12.75">
      <c r="A43" s="127" t="s">
        <v>328</v>
      </c>
      <c r="B43" s="104">
        <v>200</v>
      </c>
      <c r="C43" s="121" t="s">
        <v>223</v>
      </c>
      <c r="D43" s="107">
        <v>221207</v>
      </c>
      <c r="E43" s="107">
        <v>221207</v>
      </c>
      <c r="F43" s="94">
        <f t="shared" si="1"/>
        <v>0</v>
      </c>
    </row>
    <row r="44" spans="1:6" ht="12.75">
      <c r="A44" s="127" t="s">
        <v>314</v>
      </c>
      <c r="B44" s="104">
        <v>200</v>
      </c>
      <c r="C44" s="121" t="s">
        <v>224</v>
      </c>
      <c r="D44" s="107">
        <f>D45+D50</f>
        <v>19148</v>
      </c>
      <c r="E44" s="107">
        <f>E45+E50</f>
        <v>19148</v>
      </c>
      <c r="F44" s="94">
        <f t="shared" si="1"/>
        <v>0</v>
      </c>
    </row>
    <row r="45" spans="1:6" ht="100.5" customHeight="1">
      <c r="A45" s="127" t="s">
        <v>411</v>
      </c>
      <c r="B45" s="104">
        <v>200</v>
      </c>
      <c r="C45" s="121" t="s">
        <v>225</v>
      </c>
      <c r="D45" s="107">
        <f aca="true" t="shared" si="3" ref="D45:E48">D46</f>
        <v>200</v>
      </c>
      <c r="E45" s="107">
        <f t="shared" si="3"/>
        <v>200</v>
      </c>
      <c r="F45" s="94">
        <f t="shared" si="1"/>
        <v>0</v>
      </c>
    </row>
    <row r="46" spans="1:6" ht="98.25" customHeight="1">
      <c r="A46" s="127" t="s">
        <v>412</v>
      </c>
      <c r="B46" s="104">
        <v>200</v>
      </c>
      <c r="C46" s="121" t="s">
        <v>226</v>
      </c>
      <c r="D46" s="107">
        <f t="shared" si="3"/>
        <v>200</v>
      </c>
      <c r="E46" s="107">
        <f t="shared" si="3"/>
        <v>200</v>
      </c>
      <c r="F46" s="94">
        <f t="shared" si="1"/>
        <v>0</v>
      </c>
    </row>
    <row r="47" spans="1:6" ht="32.25" customHeight="1">
      <c r="A47" s="127" t="s">
        <v>307</v>
      </c>
      <c r="B47" s="104">
        <v>200</v>
      </c>
      <c r="C47" s="121" t="s">
        <v>227</v>
      </c>
      <c r="D47" s="107">
        <f t="shared" si="3"/>
        <v>200</v>
      </c>
      <c r="E47" s="107">
        <f t="shared" si="3"/>
        <v>200</v>
      </c>
      <c r="F47" s="94">
        <f t="shared" si="1"/>
        <v>0</v>
      </c>
    </row>
    <row r="48" spans="1:6" ht="17.25" customHeight="1">
      <c r="A48" s="127" t="s">
        <v>326</v>
      </c>
      <c r="B48" s="104">
        <v>200</v>
      </c>
      <c r="C48" s="121" t="s">
        <v>228</v>
      </c>
      <c r="D48" s="107">
        <f t="shared" si="3"/>
        <v>200</v>
      </c>
      <c r="E48" s="107">
        <f t="shared" si="3"/>
        <v>200</v>
      </c>
      <c r="F48" s="94">
        <f t="shared" si="1"/>
        <v>0</v>
      </c>
    </row>
    <row r="49" spans="1:6" s="97" customFormat="1" ht="20.25" customHeight="1">
      <c r="A49" s="127" t="s">
        <v>328</v>
      </c>
      <c r="B49" s="105">
        <v>200</v>
      </c>
      <c r="C49" s="121" t="s">
        <v>229</v>
      </c>
      <c r="D49" s="108">
        <v>200</v>
      </c>
      <c r="E49" s="108">
        <v>200</v>
      </c>
      <c r="F49" s="94">
        <f t="shared" si="1"/>
        <v>0</v>
      </c>
    </row>
    <row r="50" spans="1:6" s="97" customFormat="1" ht="94.5" customHeight="1">
      <c r="A50" s="127" t="s">
        <v>410</v>
      </c>
      <c r="B50" s="105">
        <v>200</v>
      </c>
      <c r="C50" s="121" t="s">
        <v>230</v>
      </c>
      <c r="D50" s="108">
        <f aca="true" t="shared" si="4" ref="D50:E53">D51</f>
        <v>18948</v>
      </c>
      <c r="E50" s="108">
        <f t="shared" si="4"/>
        <v>18948</v>
      </c>
      <c r="F50" s="94">
        <f t="shared" si="1"/>
        <v>0</v>
      </c>
    </row>
    <row r="51" spans="1:6" s="97" customFormat="1" ht="18" customHeight="1">
      <c r="A51" s="127" t="s">
        <v>178</v>
      </c>
      <c r="B51" s="105">
        <v>200</v>
      </c>
      <c r="C51" s="121" t="s">
        <v>231</v>
      </c>
      <c r="D51" s="108">
        <f t="shared" si="4"/>
        <v>18948</v>
      </c>
      <c r="E51" s="108">
        <f t="shared" si="4"/>
        <v>18948</v>
      </c>
      <c r="F51" s="94">
        <f t="shared" si="1"/>
        <v>0</v>
      </c>
    </row>
    <row r="52" spans="1:6" s="97" customFormat="1" ht="12.75">
      <c r="A52" s="127" t="s">
        <v>308</v>
      </c>
      <c r="B52" s="105">
        <v>200</v>
      </c>
      <c r="C52" s="121" t="s">
        <v>232</v>
      </c>
      <c r="D52" s="108">
        <f t="shared" si="4"/>
        <v>18948</v>
      </c>
      <c r="E52" s="108">
        <f t="shared" si="4"/>
        <v>18948</v>
      </c>
      <c r="F52" s="94">
        <f t="shared" si="1"/>
        <v>0</v>
      </c>
    </row>
    <row r="53" spans="1:6" s="97" customFormat="1" ht="12.75">
      <c r="A53" s="127" t="s">
        <v>315</v>
      </c>
      <c r="B53" s="105">
        <v>200</v>
      </c>
      <c r="C53" s="121" t="s">
        <v>233</v>
      </c>
      <c r="D53" s="108">
        <f t="shared" si="4"/>
        <v>18948</v>
      </c>
      <c r="E53" s="108">
        <f t="shared" si="4"/>
        <v>18948</v>
      </c>
      <c r="F53" s="94">
        <f t="shared" si="1"/>
        <v>0</v>
      </c>
    </row>
    <row r="54" spans="1:6" s="97" customFormat="1" ht="31.5" customHeight="1">
      <c r="A54" s="127" t="s">
        <v>316</v>
      </c>
      <c r="B54" s="105">
        <v>200</v>
      </c>
      <c r="C54" s="121" t="s">
        <v>234</v>
      </c>
      <c r="D54" s="108">
        <v>18948</v>
      </c>
      <c r="E54" s="108">
        <v>18948</v>
      </c>
      <c r="F54" s="94">
        <f t="shared" si="1"/>
        <v>0</v>
      </c>
    </row>
    <row r="55" spans="1:6" s="97" customFormat="1" ht="16.5" customHeight="1">
      <c r="A55" s="127" t="s">
        <v>329</v>
      </c>
      <c r="B55" s="105">
        <v>200</v>
      </c>
      <c r="C55" s="121" t="s">
        <v>235</v>
      </c>
      <c r="D55" s="108">
        <f>D56</f>
        <v>0</v>
      </c>
      <c r="E55" s="108">
        <f>E56</f>
        <v>0</v>
      </c>
      <c r="F55" s="94">
        <f t="shared" si="1"/>
        <v>0</v>
      </c>
    </row>
    <row r="56" spans="1:6" s="97" customFormat="1" ht="20.25" customHeight="1">
      <c r="A56" s="127" t="s">
        <v>330</v>
      </c>
      <c r="B56" s="105">
        <v>200</v>
      </c>
      <c r="C56" s="121" t="s">
        <v>236</v>
      </c>
      <c r="D56" s="108">
        <f>D57+D60</f>
        <v>0</v>
      </c>
      <c r="E56" s="108">
        <f>E57+E60</f>
        <v>0</v>
      </c>
      <c r="F56" s="94">
        <f t="shared" si="1"/>
        <v>0</v>
      </c>
    </row>
    <row r="57" spans="1:6" s="97" customFormat="1" ht="30" customHeight="1">
      <c r="A57" s="127" t="s">
        <v>307</v>
      </c>
      <c r="B57" s="105">
        <v>200</v>
      </c>
      <c r="C57" s="121" t="s">
        <v>237</v>
      </c>
      <c r="D57" s="108">
        <f>D58</f>
        <v>0</v>
      </c>
      <c r="E57" s="108">
        <f>E58</f>
        <v>0</v>
      </c>
      <c r="F57" s="94">
        <f t="shared" si="1"/>
        <v>0</v>
      </c>
    </row>
    <row r="58" spans="1:6" s="97" customFormat="1" ht="12.75">
      <c r="A58" s="127" t="s">
        <v>308</v>
      </c>
      <c r="B58" s="105">
        <v>200</v>
      </c>
      <c r="C58" s="121" t="s">
        <v>238</v>
      </c>
      <c r="D58" s="108">
        <f>D59</f>
        <v>0</v>
      </c>
      <c r="E58" s="108">
        <f>E59</f>
        <v>0</v>
      </c>
      <c r="F58" s="94">
        <f t="shared" si="1"/>
        <v>0</v>
      </c>
    </row>
    <row r="59" spans="1:6" s="97" customFormat="1" ht="12.75">
      <c r="A59" s="127" t="s">
        <v>325</v>
      </c>
      <c r="B59" s="105">
        <v>200</v>
      </c>
      <c r="C59" s="121" t="s">
        <v>239</v>
      </c>
      <c r="D59" s="108">
        <v>0</v>
      </c>
      <c r="E59" s="108">
        <v>0</v>
      </c>
      <c r="F59" s="94">
        <f t="shared" si="1"/>
        <v>0</v>
      </c>
    </row>
    <row r="60" spans="1:6" s="97" customFormat="1" ht="25.5" customHeight="1">
      <c r="A60" s="127" t="s">
        <v>307</v>
      </c>
      <c r="B60" s="105">
        <v>200</v>
      </c>
      <c r="C60" s="121" t="s">
        <v>240</v>
      </c>
      <c r="D60" s="108">
        <f>D61</f>
        <v>0</v>
      </c>
      <c r="E60" s="108">
        <f>E61</f>
        <v>0</v>
      </c>
      <c r="F60" s="94">
        <f t="shared" si="1"/>
        <v>0</v>
      </c>
    </row>
    <row r="61" spans="1:6" s="97" customFormat="1" ht="12.75">
      <c r="A61" s="127" t="s">
        <v>308</v>
      </c>
      <c r="B61" s="105">
        <v>200</v>
      </c>
      <c r="C61" s="121" t="s">
        <v>241</v>
      </c>
      <c r="D61" s="108">
        <f>D62</f>
        <v>0</v>
      </c>
      <c r="E61" s="108">
        <f>E62</f>
        <v>0</v>
      </c>
      <c r="F61" s="94">
        <f t="shared" si="1"/>
        <v>0</v>
      </c>
    </row>
    <row r="62" spans="1:6" s="97" customFormat="1" ht="12.75">
      <c r="A62" s="127" t="s">
        <v>325</v>
      </c>
      <c r="B62" s="105">
        <v>200</v>
      </c>
      <c r="C62" s="121" t="s">
        <v>242</v>
      </c>
      <c r="D62" s="108">
        <v>0</v>
      </c>
      <c r="E62" s="108">
        <v>0</v>
      </c>
      <c r="F62" s="94">
        <f t="shared" si="1"/>
        <v>0</v>
      </c>
    </row>
    <row r="63" spans="1:6" s="97" customFormat="1" ht="18" customHeight="1">
      <c r="A63" s="122" t="s">
        <v>331</v>
      </c>
      <c r="B63" s="105">
        <v>200</v>
      </c>
      <c r="C63" s="121" t="s">
        <v>243</v>
      </c>
      <c r="D63" s="108">
        <f>D64</f>
        <v>5000</v>
      </c>
      <c r="E63" s="108">
        <f>E64</f>
        <v>5000</v>
      </c>
      <c r="F63" s="94">
        <f t="shared" si="1"/>
        <v>0</v>
      </c>
    </row>
    <row r="64" spans="1:6" s="97" customFormat="1" ht="33" customHeight="1">
      <c r="A64" s="127" t="s">
        <v>332</v>
      </c>
      <c r="B64" s="105">
        <v>200</v>
      </c>
      <c r="C64" s="121" t="s">
        <v>244</v>
      </c>
      <c r="D64" s="108">
        <f>D65</f>
        <v>5000</v>
      </c>
      <c r="E64" s="108">
        <f>E65</f>
        <v>5000</v>
      </c>
      <c r="F64" s="94">
        <f t="shared" si="1"/>
        <v>0</v>
      </c>
    </row>
    <row r="65" spans="1:6" ht="38.25" customHeight="1">
      <c r="A65" s="127" t="s">
        <v>332</v>
      </c>
      <c r="B65" s="104">
        <v>200</v>
      </c>
      <c r="C65" s="121" t="s">
        <v>245</v>
      </c>
      <c r="D65" s="107">
        <f aca="true" t="shared" si="5" ref="D65:E68">D66</f>
        <v>5000</v>
      </c>
      <c r="E65" s="107">
        <f t="shared" si="5"/>
        <v>5000</v>
      </c>
      <c r="F65" s="94">
        <f t="shared" si="1"/>
        <v>0</v>
      </c>
    </row>
    <row r="66" spans="1:6" ht="18.75" customHeight="1">
      <c r="A66" s="127" t="s">
        <v>333</v>
      </c>
      <c r="B66" s="104">
        <v>200</v>
      </c>
      <c r="C66" s="121" t="s">
        <v>246</v>
      </c>
      <c r="D66" s="107">
        <f t="shared" si="5"/>
        <v>5000</v>
      </c>
      <c r="E66" s="107">
        <f t="shared" si="5"/>
        <v>5000</v>
      </c>
      <c r="F66" s="94">
        <f t="shared" si="1"/>
        <v>0</v>
      </c>
    </row>
    <row r="67" spans="1:6" ht="12.75">
      <c r="A67" s="127" t="s">
        <v>325</v>
      </c>
      <c r="B67" s="104">
        <v>200</v>
      </c>
      <c r="C67" s="121" t="s">
        <v>247</v>
      </c>
      <c r="D67" s="107">
        <f t="shared" si="5"/>
        <v>5000</v>
      </c>
      <c r="E67" s="107">
        <f t="shared" si="5"/>
        <v>5000</v>
      </c>
      <c r="F67" s="94">
        <f aca="true" t="shared" si="6" ref="F67:F142">D67-E67</f>
        <v>0</v>
      </c>
    </row>
    <row r="68" spans="1:6" ht="12.75">
      <c r="A68" s="127" t="s">
        <v>308</v>
      </c>
      <c r="B68" s="104">
        <v>200</v>
      </c>
      <c r="C68" s="121" t="s">
        <v>248</v>
      </c>
      <c r="D68" s="107">
        <f t="shared" si="5"/>
        <v>5000</v>
      </c>
      <c r="E68" s="107">
        <f t="shared" si="5"/>
        <v>5000</v>
      </c>
      <c r="F68" s="94">
        <f t="shared" si="6"/>
        <v>0</v>
      </c>
    </row>
    <row r="69" spans="1:6" ht="12.75">
      <c r="A69" s="127" t="s">
        <v>325</v>
      </c>
      <c r="B69" s="104">
        <v>200</v>
      </c>
      <c r="C69" s="121" t="s">
        <v>249</v>
      </c>
      <c r="D69" s="107">
        <v>5000</v>
      </c>
      <c r="E69" s="107">
        <v>5000</v>
      </c>
      <c r="F69" s="94">
        <f t="shared" si="6"/>
        <v>0</v>
      </c>
    </row>
    <row r="70" spans="1:6" ht="18.75" customHeight="1">
      <c r="A70" s="122" t="s">
        <v>334</v>
      </c>
      <c r="B70" s="105">
        <v>200</v>
      </c>
      <c r="C70" s="121" t="s">
        <v>250</v>
      </c>
      <c r="D70" s="107">
        <f aca="true" t="shared" si="7" ref="D70:E74">D71</f>
        <v>55900</v>
      </c>
      <c r="E70" s="107">
        <f t="shared" si="7"/>
        <v>55900</v>
      </c>
      <c r="F70" s="94">
        <f t="shared" si="6"/>
        <v>0</v>
      </c>
    </row>
    <row r="71" spans="1:6" ht="21.75" customHeight="1">
      <c r="A71" s="127" t="s">
        <v>335</v>
      </c>
      <c r="B71" s="104">
        <v>200</v>
      </c>
      <c r="C71" s="121" t="s">
        <v>251</v>
      </c>
      <c r="D71" s="107">
        <f t="shared" si="7"/>
        <v>55900</v>
      </c>
      <c r="E71" s="107">
        <f t="shared" si="7"/>
        <v>55900</v>
      </c>
      <c r="F71" s="94">
        <f t="shared" si="6"/>
        <v>0</v>
      </c>
    </row>
    <row r="72" spans="1:6" ht="33" customHeight="1">
      <c r="A72" s="127" t="s">
        <v>336</v>
      </c>
      <c r="B72" s="104">
        <v>200</v>
      </c>
      <c r="C72" s="121" t="s">
        <v>252</v>
      </c>
      <c r="D72" s="107">
        <f t="shared" si="7"/>
        <v>55900</v>
      </c>
      <c r="E72" s="107">
        <f t="shared" si="7"/>
        <v>55900</v>
      </c>
      <c r="F72" s="94">
        <f t="shared" si="6"/>
        <v>0</v>
      </c>
    </row>
    <row r="73" spans="1:6" ht="38.25">
      <c r="A73" s="127" t="s">
        <v>337</v>
      </c>
      <c r="B73" s="104">
        <v>200</v>
      </c>
      <c r="C73" s="121" t="s">
        <v>253</v>
      </c>
      <c r="D73" s="107">
        <f t="shared" si="7"/>
        <v>55900</v>
      </c>
      <c r="E73" s="107">
        <f t="shared" si="7"/>
        <v>55900</v>
      </c>
      <c r="F73" s="94">
        <f t="shared" si="6"/>
        <v>0</v>
      </c>
    </row>
    <row r="74" spans="1:7" ht="25.5">
      <c r="A74" s="127" t="s">
        <v>307</v>
      </c>
      <c r="B74" s="104">
        <v>200</v>
      </c>
      <c r="C74" s="121" t="s">
        <v>254</v>
      </c>
      <c r="D74" s="107">
        <f t="shared" si="7"/>
        <v>55900</v>
      </c>
      <c r="E74" s="107">
        <f t="shared" si="7"/>
        <v>55900</v>
      </c>
      <c r="F74" s="94">
        <f t="shared" si="6"/>
        <v>0</v>
      </c>
      <c r="G74" s="97"/>
    </row>
    <row r="75" spans="1:6" ht="12.75">
      <c r="A75" s="127" t="s">
        <v>308</v>
      </c>
      <c r="B75" s="104">
        <v>200</v>
      </c>
      <c r="C75" s="121" t="s">
        <v>255</v>
      </c>
      <c r="D75" s="107">
        <f>D76+D79</f>
        <v>55900</v>
      </c>
      <c r="E75" s="107">
        <f>E76+E79</f>
        <v>55900</v>
      </c>
      <c r="F75" s="94">
        <f t="shared" si="6"/>
        <v>0</v>
      </c>
    </row>
    <row r="76" spans="1:6" ht="25.5">
      <c r="A76" s="127" t="s">
        <v>309</v>
      </c>
      <c r="B76" s="104">
        <v>200</v>
      </c>
      <c r="C76" s="121" t="s">
        <v>256</v>
      </c>
      <c r="D76" s="107">
        <f>D77+D78</f>
        <v>51388</v>
      </c>
      <c r="E76" s="107">
        <f>E77+E78</f>
        <v>51388</v>
      </c>
      <c r="F76" s="94">
        <f t="shared" si="6"/>
        <v>0</v>
      </c>
    </row>
    <row r="77" spans="1:6" ht="12.75">
      <c r="A77" s="127" t="s">
        <v>310</v>
      </c>
      <c r="B77" s="104">
        <v>200</v>
      </c>
      <c r="C77" s="121" t="s">
        <v>257</v>
      </c>
      <c r="D77" s="107">
        <v>39132</v>
      </c>
      <c r="E77" s="107">
        <v>39132</v>
      </c>
      <c r="F77" s="94">
        <f t="shared" si="6"/>
        <v>0</v>
      </c>
    </row>
    <row r="78" spans="1:6" ht="12.75">
      <c r="A78" s="127" t="s">
        <v>312</v>
      </c>
      <c r="B78" s="104">
        <v>200</v>
      </c>
      <c r="C78" s="121" t="s">
        <v>258</v>
      </c>
      <c r="D78" s="107">
        <v>12256</v>
      </c>
      <c r="E78" s="107">
        <v>12256</v>
      </c>
      <c r="F78" s="94">
        <f t="shared" si="6"/>
        <v>0</v>
      </c>
    </row>
    <row r="79" spans="1:6" ht="12.75">
      <c r="A79" s="127" t="s">
        <v>319</v>
      </c>
      <c r="B79" s="104">
        <v>200</v>
      </c>
      <c r="C79" s="121" t="s">
        <v>259</v>
      </c>
      <c r="D79" s="107">
        <f>D80</f>
        <v>4512</v>
      </c>
      <c r="E79" s="107">
        <f>E80</f>
        <v>4512</v>
      </c>
      <c r="F79" s="94">
        <f t="shared" si="6"/>
        <v>0</v>
      </c>
    </row>
    <row r="80" spans="1:6" ht="12.75">
      <c r="A80" s="127" t="s">
        <v>413</v>
      </c>
      <c r="B80" s="104">
        <v>200</v>
      </c>
      <c r="C80" s="128" t="s">
        <v>395</v>
      </c>
      <c r="D80" s="107">
        <v>4512</v>
      </c>
      <c r="E80" s="107">
        <v>4512</v>
      </c>
      <c r="F80" s="94">
        <f t="shared" si="6"/>
        <v>0</v>
      </c>
    </row>
    <row r="81" spans="1:6" ht="12.75">
      <c r="A81" s="127" t="s">
        <v>326</v>
      </c>
      <c r="B81" s="104">
        <v>200</v>
      </c>
      <c r="C81" s="121" t="s">
        <v>260</v>
      </c>
      <c r="D81" s="107">
        <f>D82</f>
        <v>0</v>
      </c>
      <c r="E81" s="107">
        <f>E82</f>
        <v>0</v>
      </c>
      <c r="F81" s="94">
        <f t="shared" si="6"/>
        <v>0</v>
      </c>
    </row>
    <row r="82" spans="1:6" ht="12.75">
      <c r="A82" s="127" t="s">
        <v>328</v>
      </c>
      <c r="B82" s="104">
        <v>200</v>
      </c>
      <c r="C82" s="121" t="s">
        <v>261</v>
      </c>
      <c r="D82" s="107">
        <v>0</v>
      </c>
      <c r="E82" s="107">
        <v>0</v>
      </c>
      <c r="F82" s="94">
        <f t="shared" si="6"/>
        <v>0</v>
      </c>
    </row>
    <row r="83" spans="1:6" ht="32.25" customHeight="1">
      <c r="A83" s="122" t="s">
        <v>338</v>
      </c>
      <c r="B83" s="104">
        <v>200</v>
      </c>
      <c r="C83" s="121" t="s">
        <v>262</v>
      </c>
      <c r="D83" s="107">
        <f>D84</f>
        <v>48301</v>
      </c>
      <c r="E83" s="107">
        <f>E84</f>
        <v>48301</v>
      </c>
      <c r="F83" s="94">
        <f t="shared" si="6"/>
        <v>0</v>
      </c>
    </row>
    <row r="84" spans="1:6" ht="45.75" customHeight="1">
      <c r="A84" s="127" t="s">
        <v>339</v>
      </c>
      <c r="B84" s="104">
        <v>200</v>
      </c>
      <c r="C84" s="121" t="s">
        <v>263</v>
      </c>
      <c r="D84" s="107">
        <f>D85</f>
        <v>48301</v>
      </c>
      <c r="E84" s="107">
        <f>E85</f>
        <v>48301</v>
      </c>
      <c r="F84" s="94">
        <f t="shared" si="6"/>
        <v>0</v>
      </c>
    </row>
    <row r="85" spans="1:6" s="97" customFormat="1" ht="17.25" customHeight="1">
      <c r="A85" s="127" t="s">
        <v>314</v>
      </c>
      <c r="B85" s="105">
        <v>200</v>
      </c>
      <c r="C85" s="121" t="s">
        <v>264</v>
      </c>
      <c r="D85" s="108">
        <f aca="true" t="shared" si="8" ref="D85:E89">D86</f>
        <v>48301</v>
      </c>
      <c r="E85" s="108">
        <f t="shared" si="8"/>
        <v>48301</v>
      </c>
      <c r="F85" s="94">
        <f t="shared" si="6"/>
        <v>0</v>
      </c>
    </row>
    <row r="86" spans="1:6" s="97" customFormat="1" ht="97.5" customHeight="1">
      <c r="A86" s="127" t="s">
        <v>410</v>
      </c>
      <c r="B86" s="105">
        <v>200</v>
      </c>
      <c r="C86" s="121" t="s">
        <v>265</v>
      </c>
      <c r="D86" s="108">
        <f t="shared" si="8"/>
        <v>48301</v>
      </c>
      <c r="E86" s="108">
        <f t="shared" si="8"/>
        <v>48301</v>
      </c>
      <c r="F86" s="94">
        <f t="shared" si="6"/>
        <v>0</v>
      </c>
    </row>
    <row r="87" spans="1:6" s="97" customFormat="1" ht="12.75">
      <c r="A87" s="127" t="s">
        <v>178</v>
      </c>
      <c r="B87" s="105">
        <v>200</v>
      </c>
      <c r="C87" s="121" t="s">
        <v>266</v>
      </c>
      <c r="D87" s="108">
        <f t="shared" si="8"/>
        <v>48301</v>
      </c>
      <c r="E87" s="108">
        <f t="shared" si="8"/>
        <v>48301</v>
      </c>
      <c r="F87" s="94">
        <f t="shared" si="6"/>
        <v>0</v>
      </c>
    </row>
    <row r="88" spans="1:6" s="97" customFormat="1" ht="12.75">
      <c r="A88" s="127" t="s">
        <v>308</v>
      </c>
      <c r="B88" s="105">
        <v>200</v>
      </c>
      <c r="C88" s="121" t="s">
        <v>267</v>
      </c>
      <c r="D88" s="108">
        <f t="shared" si="8"/>
        <v>48301</v>
      </c>
      <c r="E88" s="108">
        <f t="shared" si="8"/>
        <v>48301</v>
      </c>
      <c r="F88" s="94">
        <f t="shared" si="6"/>
        <v>0</v>
      </c>
    </row>
    <row r="89" spans="1:6" s="97" customFormat="1" ht="18" customHeight="1">
      <c r="A89" s="127" t="s">
        <v>315</v>
      </c>
      <c r="B89" s="105">
        <v>200</v>
      </c>
      <c r="C89" s="121" t="s">
        <v>268</v>
      </c>
      <c r="D89" s="108">
        <f t="shared" si="8"/>
        <v>48301</v>
      </c>
      <c r="E89" s="108">
        <f t="shared" si="8"/>
        <v>48301</v>
      </c>
      <c r="F89" s="94">
        <f t="shared" si="6"/>
        <v>0</v>
      </c>
    </row>
    <row r="90" spans="1:6" s="97" customFormat="1" ht="33.75" customHeight="1">
      <c r="A90" s="127" t="s">
        <v>316</v>
      </c>
      <c r="B90" s="105">
        <v>200</v>
      </c>
      <c r="C90" s="121" t="s">
        <v>269</v>
      </c>
      <c r="D90" s="108">
        <v>48301</v>
      </c>
      <c r="E90" s="108">
        <v>48301</v>
      </c>
      <c r="F90" s="94">
        <f t="shared" si="6"/>
        <v>0</v>
      </c>
    </row>
    <row r="91" spans="1:6" ht="16.5" customHeight="1">
      <c r="A91" s="122" t="s">
        <v>341</v>
      </c>
      <c r="B91" s="104">
        <v>200</v>
      </c>
      <c r="C91" s="121" t="s">
        <v>270</v>
      </c>
      <c r="D91" s="107">
        <f>D92</f>
        <v>720093</v>
      </c>
      <c r="E91" s="107">
        <f>E92</f>
        <v>720093</v>
      </c>
      <c r="F91" s="94">
        <f t="shared" si="6"/>
        <v>0</v>
      </c>
    </row>
    <row r="92" spans="1:6" ht="21" customHeight="1">
      <c r="A92" s="127" t="s">
        <v>342</v>
      </c>
      <c r="B92" s="104">
        <v>200</v>
      </c>
      <c r="C92" s="121" t="s">
        <v>271</v>
      </c>
      <c r="D92" s="107">
        <f>D93</f>
        <v>720093</v>
      </c>
      <c r="E92" s="107">
        <f>E93</f>
        <v>720093</v>
      </c>
      <c r="F92" s="94">
        <f t="shared" si="6"/>
        <v>0</v>
      </c>
    </row>
    <row r="93" spans="1:6" ht="18" customHeight="1">
      <c r="A93" s="127" t="s">
        <v>314</v>
      </c>
      <c r="B93" s="104">
        <v>200</v>
      </c>
      <c r="C93" s="121" t="s">
        <v>272</v>
      </c>
      <c r="D93" s="107">
        <f aca="true" t="shared" si="9" ref="D93:E98">D94</f>
        <v>720093</v>
      </c>
      <c r="E93" s="107">
        <f t="shared" si="9"/>
        <v>720093</v>
      </c>
      <c r="F93" s="94">
        <f t="shared" si="6"/>
        <v>0</v>
      </c>
    </row>
    <row r="94" spans="1:6" ht="75" customHeight="1">
      <c r="A94" s="127" t="s">
        <v>343</v>
      </c>
      <c r="B94" s="104">
        <v>200</v>
      </c>
      <c r="C94" s="121" t="s">
        <v>273</v>
      </c>
      <c r="D94" s="107">
        <f t="shared" si="9"/>
        <v>720093</v>
      </c>
      <c r="E94" s="107">
        <f t="shared" si="9"/>
        <v>720093</v>
      </c>
      <c r="F94" s="94">
        <f t="shared" si="6"/>
        <v>0</v>
      </c>
    </row>
    <row r="95" spans="1:6" ht="60" customHeight="1">
      <c r="A95" s="127" t="s">
        <v>344</v>
      </c>
      <c r="B95" s="104">
        <v>200</v>
      </c>
      <c r="C95" s="121" t="s">
        <v>274</v>
      </c>
      <c r="D95" s="107">
        <f t="shared" si="9"/>
        <v>720093</v>
      </c>
      <c r="E95" s="107">
        <f t="shared" si="9"/>
        <v>720093</v>
      </c>
      <c r="F95" s="94">
        <f t="shared" si="6"/>
        <v>0</v>
      </c>
    </row>
    <row r="96" spans="1:6" ht="12.75">
      <c r="A96" s="127" t="s">
        <v>178</v>
      </c>
      <c r="B96" s="104">
        <v>200</v>
      </c>
      <c r="C96" s="121" t="s">
        <v>275</v>
      </c>
      <c r="D96" s="107">
        <f t="shared" si="9"/>
        <v>720093</v>
      </c>
      <c r="E96" s="107">
        <f t="shared" si="9"/>
        <v>720093</v>
      </c>
      <c r="F96" s="94">
        <f t="shared" si="6"/>
        <v>0</v>
      </c>
    </row>
    <row r="97" spans="1:6" ht="12.75">
      <c r="A97" s="127" t="s">
        <v>308</v>
      </c>
      <c r="B97" s="104">
        <v>200</v>
      </c>
      <c r="C97" s="121" t="s">
        <v>276</v>
      </c>
      <c r="D97" s="107">
        <f t="shared" si="9"/>
        <v>720093</v>
      </c>
      <c r="E97" s="107">
        <f t="shared" si="9"/>
        <v>720093</v>
      </c>
      <c r="F97" s="94">
        <f t="shared" si="6"/>
        <v>0</v>
      </c>
    </row>
    <row r="98" spans="1:6" ht="12.75">
      <c r="A98" s="127" t="s">
        <v>315</v>
      </c>
      <c r="B98" s="104">
        <v>200</v>
      </c>
      <c r="C98" s="121" t="s">
        <v>277</v>
      </c>
      <c r="D98" s="107">
        <f t="shared" si="9"/>
        <v>720093</v>
      </c>
      <c r="E98" s="107">
        <f t="shared" si="9"/>
        <v>720093</v>
      </c>
      <c r="F98" s="94">
        <f t="shared" si="6"/>
        <v>0</v>
      </c>
    </row>
    <row r="99" spans="1:6" ht="34.5" customHeight="1">
      <c r="A99" s="127" t="s">
        <v>316</v>
      </c>
      <c r="B99" s="104">
        <v>200</v>
      </c>
      <c r="C99" s="121" t="s">
        <v>278</v>
      </c>
      <c r="D99" s="107">
        <v>720093</v>
      </c>
      <c r="E99" s="107">
        <v>720093</v>
      </c>
      <c r="F99" s="94">
        <f t="shared" si="6"/>
        <v>0</v>
      </c>
    </row>
    <row r="100" spans="1:6" ht="24" customHeight="1">
      <c r="A100" s="122" t="s">
        <v>345</v>
      </c>
      <c r="B100" s="104">
        <v>200</v>
      </c>
      <c r="C100" s="121" t="s">
        <v>279</v>
      </c>
      <c r="D100" s="107">
        <f>D101+D121</f>
        <v>3966078</v>
      </c>
      <c r="E100" s="107">
        <f>E101+E121</f>
        <v>3965864.5700000003</v>
      </c>
      <c r="F100" s="94">
        <f t="shared" si="6"/>
        <v>213.42999999970198</v>
      </c>
    </row>
    <row r="101" spans="1:6" ht="17.25" customHeight="1">
      <c r="A101" s="122" t="s">
        <v>346</v>
      </c>
      <c r="B101" s="104">
        <v>200</v>
      </c>
      <c r="C101" s="121" t="s">
        <v>280</v>
      </c>
      <c r="D101" s="107">
        <f>D102+D112</f>
        <v>2709564</v>
      </c>
      <c r="E101" s="107">
        <f>E102+E112</f>
        <v>2709527.31</v>
      </c>
      <c r="F101" s="94">
        <f t="shared" si="6"/>
        <v>36.68999999994412</v>
      </c>
    </row>
    <row r="102" spans="1:6" ht="18" customHeight="1">
      <c r="A102" s="122" t="s">
        <v>414</v>
      </c>
      <c r="B102" s="104">
        <v>200</v>
      </c>
      <c r="C102" s="128" t="s">
        <v>415</v>
      </c>
      <c r="D102" s="107">
        <f>D103</f>
        <v>2561088</v>
      </c>
      <c r="E102" s="107">
        <f>E103</f>
        <v>2561051.71</v>
      </c>
      <c r="F102" s="94">
        <f aca="true" t="shared" si="10" ref="F102:F110">D102-E102</f>
        <v>36.29000000003725</v>
      </c>
    </row>
    <row r="103" spans="1:6" ht="60" customHeight="1">
      <c r="A103" s="122" t="s">
        <v>416</v>
      </c>
      <c r="B103" s="104">
        <v>200</v>
      </c>
      <c r="C103" s="128" t="s">
        <v>417</v>
      </c>
      <c r="D103" s="107">
        <f>D104</f>
        <v>2561088</v>
      </c>
      <c r="E103" s="107">
        <f>E104</f>
        <v>2561051.71</v>
      </c>
      <c r="F103" s="94">
        <f t="shared" si="10"/>
        <v>36.29000000003725</v>
      </c>
    </row>
    <row r="104" spans="1:6" ht="99" customHeight="1">
      <c r="A104" s="127" t="s">
        <v>425</v>
      </c>
      <c r="B104" s="104">
        <v>200</v>
      </c>
      <c r="C104" s="128" t="s">
        <v>418</v>
      </c>
      <c r="D104" s="107">
        <f>D105+D109</f>
        <v>2561088</v>
      </c>
      <c r="E104" s="107">
        <f>E105+E109</f>
        <v>2561051.71</v>
      </c>
      <c r="F104" s="94">
        <f>D104-E104</f>
        <v>36.29000000003725</v>
      </c>
    </row>
    <row r="105" spans="1:6" ht="12.75">
      <c r="A105" s="127" t="s">
        <v>308</v>
      </c>
      <c r="B105" s="104">
        <v>200</v>
      </c>
      <c r="C105" s="128" t="s">
        <v>419</v>
      </c>
      <c r="D105" s="107">
        <f>D106</f>
        <v>35359</v>
      </c>
      <c r="E105" s="107">
        <f>E106</f>
        <v>35359</v>
      </c>
      <c r="F105" s="94">
        <f>D105-E105</f>
        <v>0</v>
      </c>
    </row>
    <row r="106" spans="1:6" s="97" customFormat="1" ht="12.75">
      <c r="A106" s="127" t="s">
        <v>319</v>
      </c>
      <c r="B106" s="105">
        <v>200</v>
      </c>
      <c r="C106" s="128" t="s">
        <v>420</v>
      </c>
      <c r="D106" s="108">
        <f>D107+D108</f>
        <v>35359</v>
      </c>
      <c r="E106" s="108">
        <f>E107+E108</f>
        <v>35359</v>
      </c>
      <c r="F106" s="94">
        <f>D106-E106</f>
        <v>0</v>
      </c>
    </row>
    <row r="107" spans="1:6" s="97" customFormat="1" ht="12.75">
      <c r="A107" s="127" t="s">
        <v>413</v>
      </c>
      <c r="B107" s="105">
        <v>200</v>
      </c>
      <c r="C107" s="128" t="s">
        <v>427</v>
      </c>
      <c r="D107" s="108">
        <v>17866</v>
      </c>
      <c r="E107" s="108">
        <v>17866</v>
      </c>
      <c r="F107" s="94">
        <f>D107-E107</f>
        <v>0</v>
      </c>
    </row>
    <row r="108" spans="1:6" ht="12.75">
      <c r="A108" s="127" t="s">
        <v>413</v>
      </c>
      <c r="B108" s="104">
        <v>200</v>
      </c>
      <c r="C108" s="128" t="s">
        <v>426</v>
      </c>
      <c r="D108" s="107">
        <v>17493</v>
      </c>
      <c r="E108" s="107">
        <v>17493</v>
      </c>
      <c r="F108" s="94">
        <f t="shared" si="10"/>
        <v>0</v>
      </c>
    </row>
    <row r="109" spans="1:6" ht="12.75">
      <c r="A109" s="127" t="s">
        <v>326</v>
      </c>
      <c r="B109" s="104">
        <v>200</v>
      </c>
      <c r="C109" s="128" t="s">
        <v>421</v>
      </c>
      <c r="D109" s="107">
        <f>D110+D111</f>
        <v>2525729</v>
      </c>
      <c r="E109" s="107">
        <f>E110+E111</f>
        <v>2525692.71</v>
      </c>
      <c r="F109" s="94">
        <f t="shared" si="10"/>
        <v>36.29000000003725</v>
      </c>
    </row>
    <row r="110" spans="1:6" s="97" customFormat="1" ht="12.75">
      <c r="A110" s="127" t="s">
        <v>424</v>
      </c>
      <c r="B110" s="105">
        <v>200</v>
      </c>
      <c r="C110" s="128" t="s">
        <v>422</v>
      </c>
      <c r="D110" s="108">
        <v>1276206</v>
      </c>
      <c r="E110" s="108">
        <v>1276170.78</v>
      </c>
      <c r="F110" s="94">
        <f t="shared" si="10"/>
        <v>35.21999999997206</v>
      </c>
    </row>
    <row r="111" spans="1:6" s="97" customFormat="1" ht="12.75">
      <c r="A111" s="127" t="s">
        <v>424</v>
      </c>
      <c r="B111" s="105">
        <v>200</v>
      </c>
      <c r="C111" s="128" t="s">
        <v>423</v>
      </c>
      <c r="D111" s="108">
        <v>1249523</v>
      </c>
      <c r="E111" s="108">
        <v>1249521.93</v>
      </c>
      <c r="F111" s="94">
        <f>D111-E111</f>
        <v>1.0700000000651926</v>
      </c>
    </row>
    <row r="112" spans="1:6" ht="21.75" customHeight="1">
      <c r="A112" s="122" t="s">
        <v>340</v>
      </c>
      <c r="B112" s="104">
        <v>200</v>
      </c>
      <c r="C112" s="121" t="s">
        <v>281</v>
      </c>
      <c r="D112" s="107">
        <f>D113</f>
        <v>148476</v>
      </c>
      <c r="E112" s="107">
        <f>E113</f>
        <v>148475.6</v>
      </c>
      <c r="F112" s="94">
        <f t="shared" si="6"/>
        <v>0.39999999999417923</v>
      </c>
    </row>
    <row r="113" spans="1:6" ht="60" customHeight="1">
      <c r="A113" s="122" t="s">
        <v>428</v>
      </c>
      <c r="B113" s="104">
        <v>200</v>
      </c>
      <c r="C113" s="128" t="s">
        <v>429</v>
      </c>
      <c r="D113" s="107">
        <f>D114</f>
        <v>148476</v>
      </c>
      <c r="E113" s="107">
        <f>E114</f>
        <v>148475.6</v>
      </c>
      <c r="F113" s="94">
        <f t="shared" si="6"/>
        <v>0.39999999999417923</v>
      </c>
    </row>
    <row r="114" spans="1:6" ht="17.25" customHeight="1">
      <c r="A114" s="127" t="s">
        <v>431</v>
      </c>
      <c r="B114" s="104">
        <v>200</v>
      </c>
      <c r="C114" s="128" t="s">
        <v>430</v>
      </c>
      <c r="D114" s="107">
        <f>D115+D119</f>
        <v>148476</v>
      </c>
      <c r="E114" s="107">
        <f>E115+E119</f>
        <v>148475.6</v>
      </c>
      <c r="F114" s="94">
        <f t="shared" si="6"/>
        <v>0.39999999999417923</v>
      </c>
    </row>
    <row r="115" spans="1:6" ht="12.75">
      <c r="A115" s="127" t="s">
        <v>308</v>
      </c>
      <c r="B115" s="104">
        <v>200</v>
      </c>
      <c r="C115" s="128" t="s">
        <v>432</v>
      </c>
      <c r="D115" s="107">
        <f>D116+D118</f>
        <v>61376</v>
      </c>
      <c r="E115" s="107">
        <f>E116+E118</f>
        <v>61375.6</v>
      </c>
      <c r="F115" s="94">
        <f t="shared" si="6"/>
        <v>0.4000000000014552</v>
      </c>
    </row>
    <row r="116" spans="1:6" ht="12.75">
      <c r="A116" s="127" t="s">
        <v>319</v>
      </c>
      <c r="B116" s="104">
        <v>200</v>
      </c>
      <c r="C116" s="128" t="s">
        <v>433</v>
      </c>
      <c r="D116" s="107">
        <f>D117</f>
        <v>58944</v>
      </c>
      <c r="E116" s="107">
        <f>E117</f>
        <v>58943.6</v>
      </c>
      <c r="F116" s="94">
        <f t="shared" si="6"/>
        <v>0.4000000000014552</v>
      </c>
    </row>
    <row r="117" spans="1:6" s="97" customFormat="1" ht="12.75">
      <c r="A117" s="127" t="s">
        <v>324</v>
      </c>
      <c r="B117" s="105">
        <v>200</v>
      </c>
      <c r="C117" s="128" t="s">
        <v>436</v>
      </c>
      <c r="D117" s="108">
        <v>58944</v>
      </c>
      <c r="E117" s="108">
        <v>58943.6</v>
      </c>
      <c r="F117" s="94">
        <f t="shared" si="6"/>
        <v>0.4000000000014552</v>
      </c>
    </row>
    <row r="118" spans="1:6" s="97" customFormat="1" ht="12.75">
      <c r="A118" s="127" t="s">
        <v>435</v>
      </c>
      <c r="B118" s="105">
        <v>200</v>
      </c>
      <c r="C118" s="128" t="s">
        <v>434</v>
      </c>
      <c r="D118" s="108">
        <v>2432</v>
      </c>
      <c r="E118" s="108">
        <v>2432</v>
      </c>
      <c r="F118" s="94">
        <f t="shared" si="6"/>
        <v>0</v>
      </c>
    </row>
    <row r="119" spans="1:6" ht="12.75">
      <c r="A119" s="127" t="s">
        <v>326</v>
      </c>
      <c r="B119" s="104">
        <v>200</v>
      </c>
      <c r="C119" s="128" t="s">
        <v>437</v>
      </c>
      <c r="D119" s="107">
        <f>D120</f>
        <v>87100</v>
      </c>
      <c r="E119" s="107">
        <f>E120</f>
        <v>87100</v>
      </c>
      <c r="F119" s="94">
        <f t="shared" si="6"/>
        <v>0</v>
      </c>
    </row>
    <row r="120" spans="1:6" s="97" customFormat="1" ht="12.75">
      <c r="A120" s="127" t="s">
        <v>424</v>
      </c>
      <c r="B120" s="105">
        <v>200</v>
      </c>
      <c r="C120" s="128" t="s">
        <v>438</v>
      </c>
      <c r="D120" s="108">
        <v>87100</v>
      </c>
      <c r="E120" s="108">
        <v>87100</v>
      </c>
      <c r="F120" s="94">
        <f t="shared" si="6"/>
        <v>0</v>
      </c>
    </row>
    <row r="121" spans="1:6" s="97" customFormat="1" ht="25.5" customHeight="1">
      <c r="A121" s="122" t="s">
        <v>347</v>
      </c>
      <c r="B121" s="105">
        <v>200</v>
      </c>
      <c r="C121" s="128" t="s">
        <v>282</v>
      </c>
      <c r="D121" s="108">
        <f>D122+D128</f>
        <v>1256514</v>
      </c>
      <c r="E121" s="108">
        <f>E122+E128</f>
        <v>1256337.26</v>
      </c>
      <c r="F121" s="94">
        <f t="shared" si="6"/>
        <v>176.7399999999907</v>
      </c>
    </row>
    <row r="122" spans="1:6" s="97" customFormat="1" ht="18" customHeight="1">
      <c r="A122" s="122" t="s">
        <v>444</v>
      </c>
      <c r="B122" s="105">
        <v>200</v>
      </c>
      <c r="C122" s="128" t="s">
        <v>449</v>
      </c>
      <c r="D122" s="108">
        <f aca="true" t="shared" si="11" ref="D122:E126">D123</f>
        <v>752999</v>
      </c>
      <c r="E122" s="108">
        <f t="shared" si="11"/>
        <v>752999</v>
      </c>
      <c r="F122" s="94">
        <f aca="true" t="shared" si="12" ref="F122:F127">D122-E122</f>
        <v>0</v>
      </c>
    </row>
    <row r="123" spans="1:6" s="97" customFormat="1" ht="54.75" customHeight="1">
      <c r="A123" s="122" t="s">
        <v>445</v>
      </c>
      <c r="B123" s="105">
        <v>200</v>
      </c>
      <c r="C123" s="128" t="s">
        <v>446</v>
      </c>
      <c r="D123" s="108">
        <f t="shared" si="11"/>
        <v>752999</v>
      </c>
      <c r="E123" s="108">
        <f t="shared" si="11"/>
        <v>752999</v>
      </c>
      <c r="F123" s="94">
        <f t="shared" si="12"/>
        <v>0</v>
      </c>
    </row>
    <row r="124" spans="1:6" s="97" customFormat="1" ht="16.5" customHeight="1">
      <c r="A124" s="127" t="s">
        <v>448</v>
      </c>
      <c r="B124" s="105">
        <v>200</v>
      </c>
      <c r="C124" s="128" t="s">
        <v>447</v>
      </c>
      <c r="D124" s="108">
        <f t="shared" si="11"/>
        <v>752999</v>
      </c>
      <c r="E124" s="108">
        <f t="shared" si="11"/>
        <v>752999</v>
      </c>
      <c r="F124" s="94">
        <f t="shared" si="12"/>
        <v>0</v>
      </c>
    </row>
    <row r="125" spans="1:6" s="97" customFormat="1" ht="12.75">
      <c r="A125" s="127" t="s">
        <v>308</v>
      </c>
      <c r="B125" s="105">
        <v>200</v>
      </c>
      <c r="C125" s="128" t="s">
        <v>450</v>
      </c>
      <c r="D125" s="108">
        <f t="shared" si="11"/>
        <v>752999</v>
      </c>
      <c r="E125" s="108">
        <f t="shared" si="11"/>
        <v>752999</v>
      </c>
      <c r="F125" s="94">
        <f t="shared" si="12"/>
        <v>0</v>
      </c>
    </row>
    <row r="126" spans="1:6" s="97" customFormat="1" ht="12.75">
      <c r="A126" s="127" t="s">
        <v>319</v>
      </c>
      <c r="B126" s="105"/>
      <c r="C126" s="128" t="s">
        <v>451</v>
      </c>
      <c r="D126" s="108">
        <f t="shared" si="11"/>
        <v>752999</v>
      </c>
      <c r="E126" s="108">
        <f t="shared" si="11"/>
        <v>752999</v>
      </c>
      <c r="F126" s="94">
        <f t="shared" si="12"/>
        <v>0</v>
      </c>
    </row>
    <row r="127" spans="1:6" s="97" customFormat="1" ht="12.75">
      <c r="A127" s="127" t="s">
        <v>323</v>
      </c>
      <c r="B127" s="105">
        <v>200</v>
      </c>
      <c r="C127" s="128" t="s">
        <v>452</v>
      </c>
      <c r="D127" s="108">
        <v>752999</v>
      </c>
      <c r="E127" s="108">
        <v>752999</v>
      </c>
      <c r="F127" s="94">
        <f t="shared" si="12"/>
        <v>0</v>
      </c>
    </row>
    <row r="128" spans="1:6" s="97" customFormat="1" ht="31.5" customHeight="1">
      <c r="A128" s="122" t="s">
        <v>340</v>
      </c>
      <c r="B128" s="105">
        <v>200</v>
      </c>
      <c r="C128" s="128" t="s">
        <v>283</v>
      </c>
      <c r="D128" s="108">
        <f>D129+D141</f>
        <v>503515</v>
      </c>
      <c r="E128" s="108">
        <f>E129+E141</f>
        <v>503338.26</v>
      </c>
      <c r="F128" s="94">
        <f t="shared" si="6"/>
        <v>176.7399999999907</v>
      </c>
    </row>
    <row r="129" spans="1:6" s="97" customFormat="1" ht="47.25" customHeight="1">
      <c r="A129" s="122" t="s">
        <v>439</v>
      </c>
      <c r="B129" s="105">
        <v>200</v>
      </c>
      <c r="C129" s="128" t="s">
        <v>284</v>
      </c>
      <c r="D129" s="108">
        <f>D130+D135</f>
        <v>266497</v>
      </c>
      <c r="E129" s="108">
        <f>E130+E135</f>
        <v>266321.26</v>
      </c>
      <c r="F129" s="94">
        <f t="shared" si="6"/>
        <v>175.7399999999907</v>
      </c>
    </row>
    <row r="130" spans="1:6" s="97" customFormat="1" ht="48" customHeight="1">
      <c r="A130" s="127" t="s">
        <v>440</v>
      </c>
      <c r="B130" s="105">
        <v>200</v>
      </c>
      <c r="C130" s="128" t="s">
        <v>285</v>
      </c>
      <c r="D130" s="108">
        <f>D131</f>
        <v>190234</v>
      </c>
      <c r="E130" s="108">
        <f>E131</f>
        <v>190234</v>
      </c>
      <c r="F130" s="94">
        <f>D130-E130</f>
        <v>0</v>
      </c>
    </row>
    <row r="131" spans="1:6" s="97" customFormat="1" ht="12.75">
      <c r="A131" s="127" t="s">
        <v>308</v>
      </c>
      <c r="B131" s="105">
        <v>200</v>
      </c>
      <c r="C131" s="128" t="s">
        <v>286</v>
      </c>
      <c r="D131" s="108">
        <f>D132</f>
        <v>190234</v>
      </c>
      <c r="E131" s="108">
        <f>E132</f>
        <v>190234</v>
      </c>
      <c r="F131" s="94">
        <f>D131-E131</f>
        <v>0</v>
      </c>
    </row>
    <row r="132" spans="1:6" s="97" customFormat="1" ht="12.75">
      <c r="A132" s="127" t="s">
        <v>319</v>
      </c>
      <c r="B132" s="105"/>
      <c r="C132" s="128" t="s">
        <v>287</v>
      </c>
      <c r="D132" s="108">
        <f>D133+D134</f>
        <v>190234</v>
      </c>
      <c r="E132" s="108">
        <f>E133+E134</f>
        <v>190234</v>
      </c>
      <c r="F132" s="94">
        <f>D132-E132</f>
        <v>0</v>
      </c>
    </row>
    <row r="133" spans="1:6" s="97" customFormat="1" ht="12.75">
      <c r="A133" s="127" t="s">
        <v>323</v>
      </c>
      <c r="B133" s="105">
        <v>200</v>
      </c>
      <c r="C133" s="128" t="s">
        <v>288</v>
      </c>
      <c r="D133" s="108">
        <v>181300</v>
      </c>
      <c r="E133" s="108">
        <v>181300</v>
      </c>
      <c r="F133" s="94">
        <f>D133-E133</f>
        <v>0</v>
      </c>
    </row>
    <row r="134" spans="1:6" s="97" customFormat="1" ht="12.75">
      <c r="A134" s="127" t="s">
        <v>324</v>
      </c>
      <c r="B134" s="105">
        <v>200</v>
      </c>
      <c r="C134" s="128" t="s">
        <v>289</v>
      </c>
      <c r="D134" s="108">
        <v>8934</v>
      </c>
      <c r="E134" s="108">
        <v>8934</v>
      </c>
      <c r="F134" s="94">
        <f>D134-E134</f>
        <v>0</v>
      </c>
    </row>
    <row r="135" spans="1:6" s="97" customFormat="1" ht="14.25" customHeight="1">
      <c r="A135" s="127" t="s">
        <v>441</v>
      </c>
      <c r="B135" s="105">
        <v>200</v>
      </c>
      <c r="C135" s="128" t="s">
        <v>290</v>
      </c>
      <c r="D135" s="108">
        <f>D136+D139</f>
        <v>76263</v>
      </c>
      <c r="E135" s="108">
        <f>E136+E139</f>
        <v>76087.26</v>
      </c>
      <c r="F135" s="94">
        <f t="shared" si="6"/>
        <v>175.74000000000524</v>
      </c>
    </row>
    <row r="136" spans="1:6" s="97" customFormat="1" ht="12.75">
      <c r="A136" s="127" t="s">
        <v>308</v>
      </c>
      <c r="B136" s="105">
        <v>200</v>
      </c>
      <c r="C136" s="128" t="s">
        <v>291</v>
      </c>
      <c r="D136" s="108">
        <f>D137</f>
        <v>71860</v>
      </c>
      <c r="E136" s="108">
        <f>E137</f>
        <v>71684.26</v>
      </c>
      <c r="F136" s="94">
        <f t="shared" si="6"/>
        <v>175.74000000000524</v>
      </c>
    </row>
    <row r="137" spans="1:6" s="97" customFormat="1" ht="12.75">
      <c r="A137" s="127" t="s">
        <v>319</v>
      </c>
      <c r="B137" s="105"/>
      <c r="C137" s="128" t="s">
        <v>292</v>
      </c>
      <c r="D137" s="108">
        <f>D138</f>
        <v>71860</v>
      </c>
      <c r="E137" s="108">
        <f>E138</f>
        <v>71684.26</v>
      </c>
      <c r="F137" s="94">
        <f t="shared" si="6"/>
        <v>175.74000000000524</v>
      </c>
    </row>
    <row r="138" spans="1:6" s="97" customFormat="1" ht="12.75">
      <c r="A138" s="127" t="s">
        <v>442</v>
      </c>
      <c r="B138" s="105">
        <v>200</v>
      </c>
      <c r="C138" s="128" t="s">
        <v>293</v>
      </c>
      <c r="D138" s="108">
        <v>71860</v>
      </c>
      <c r="E138" s="108">
        <v>71684.26</v>
      </c>
      <c r="F138" s="94">
        <f t="shared" si="6"/>
        <v>175.74000000000524</v>
      </c>
    </row>
    <row r="139" spans="1:6" s="97" customFormat="1" ht="12.75">
      <c r="A139" s="127" t="s">
        <v>326</v>
      </c>
      <c r="B139" s="105">
        <v>200</v>
      </c>
      <c r="C139" s="128" t="s">
        <v>294</v>
      </c>
      <c r="D139" s="108">
        <f>D140</f>
        <v>4403</v>
      </c>
      <c r="E139" s="108">
        <f>E140</f>
        <v>4403</v>
      </c>
      <c r="F139" s="94">
        <f>D139-E139</f>
        <v>0</v>
      </c>
    </row>
    <row r="140" spans="1:6" s="97" customFormat="1" ht="12.75">
      <c r="A140" s="127" t="s">
        <v>443</v>
      </c>
      <c r="B140" s="105">
        <v>200</v>
      </c>
      <c r="C140" s="128" t="s">
        <v>295</v>
      </c>
      <c r="D140" s="108">
        <v>4403</v>
      </c>
      <c r="E140" s="108">
        <v>4403</v>
      </c>
      <c r="F140" s="94">
        <f t="shared" si="6"/>
        <v>0</v>
      </c>
    </row>
    <row r="141" spans="1:6" s="97" customFormat="1" ht="62.25" customHeight="1">
      <c r="A141" s="122" t="s">
        <v>453</v>
      </c>
      <c r="B141" s="105">
        <v>200</v>
      </c>
      <c r="C141" s="128" t="s">
        <v>454</v>
      </c>
      <c r="D141" s="108">
        <f>D142+D147+D151</f>
        <v>237018</v>
      </c>
      <c r="E141" s="108">
        <f>E142+E147+E151</f>
        <v>237017</v>
      </c>
      <c r="F141" s="94">
        <f>D141-E141</f>
        <v>1</v>
      </c>
    </row>
    <row r="142" spans="1:6" ht="15" customHeight="1">
      <c r="A142" s="127" t="s">
        <v>455</v>
      </c>
      <c r="B142" s="104">
        <v>200</v>
      </c>
      <c r="C142" s="128" t="s">
        <v>456</v>
      </c>
      <c r="D142" s="107">
        <f>D143</f>
        <v>188108</v>
      </c>
      <c r="E142" s="107">
        <f>E143</f>
        <v>188108</v>
      </c>
      <c r="F142" s="94">
        <f t="shared" si="6"/>
        <v>0</v>
      </c>
    </row>
    <row r="143" spans="1:6" ht="12.75">
      <c r="A143" s="127" t="s">
        <v>308</v>
      </c>
      <c r="B143" s="104">
        <v>200</v>
      </c>
      <c r="C143" s="128" t="s">
        <v>457</v>
      </c>
      <c r="D143" s="107">
        <f>D144</f>
        <v>188108</v>
      </c>
      <c r="E143" s="107">
        <f>E144</f>
        <v>188108</v>
      </c>
      <c r="F143" s="94">
        <f aca="true" t="shared" si="13" ref="F143:F191">D143-E143</f>
        <v>0</v>
      </c>
    </row>
    <row r="144" spans="1:6" ht="12.75">
      <c r="A144" s="127" t="s">
        <v>319</v>
      </c>
      <c r="B144" s="104">
        <v>200</v>
      </c>
      <c r="C144" s="128" t="s">
        <v>458</v>
      </c>
      <c r="D144" s="107">
        <f>D145+D146</f>
        <v>188108</v>
      </c>
      <c r="E144" s="107">
        <f>E145+E146</f>
        <v>188108</v>
      </c>
      <c r="F144" s="94">
        <f t="shared" si="13"/>
        <v>0</v>
      </c>
    </row>
    <row r="145" spans="1:6" ht="12.75">
      <c r="A145" s="127" t="s">
        <v>323</v>
      </c>
      <c r="B145" s="104">
        <v>200</v>
      </c>
      <c r="C145" s="128" t="s">
        <v>459</v>
      </c>
      <c r="D145" s="107">
        <v>186990</v>
      </c>
      <c r="E145" s="107">
        <v>186990</v>
      </c>
      <c r="F145" s="94">
        <f t="shared" si="13"/>
        <v>0</v>
      </c>
    </row>
    <row r="146" spans="1:6" ht="12.75">
      <c r="A146" s="127" t="s">
        <v>324</v>
      </c>
      <c r="B146" s="104">
        <v>200</v>
      </c>
      <c r="C146" s="128" t="s">
        <v>460</v>
      </c>
      <c r="D146" s="107">
        <v>1118</v>
      </c>
      <c r="E146" s="107">
        <v>1118</v>
      </c>
      <c r="F146" s="94">
        <f t="shared" si="13"/>
        <v>0</v>
      </c>
    </row>
    <row r="147" spans="1:6" ht="25.5" customHeight="1">
      <c r="A147" s="127" t="s">
        <v>465</v>
      </c>
      <c r="B147" s="104">
        <v>200</v>
      </c>
      <c r="C147" s="128" t="s">
        <v>461</v>
      </c>
      <c r="D147" s="107">
        <f aca="true" t="shared" si="14" ref="D147:E149">D148</f>
        <v>16800</v>
      </c>
      <c r="E147" s="107">
        <f t="shared" si="14"/>
        <v>16800</v>
      </c>
      <c r="F147" s="94">
        <f t="shared" si="13"/>
        <v>0</v>
      </c>
    </row>
    <row r="148" spans="1:6" ht="12.75">
      <c r="A148" s="127" t="s">
        <v>308</v>
      </c>
      <c r="B148" s="104">
        <v>200</v>
      </c>
      <c r="C148" s="128" t="s">
        <v>462</v>
      </c>
      <c r="D148" s="107">
        <f t="shared" si="14"/>
        <v>16800</v>
      </c>
      <c r="E148" s="107">
        <f t="shared" si="14"/>
        <v>16800</v>
      </c>
      <c r="F148" s="94">
        <f aca="true" t="shared" si="15" ref="F148:F154">D148-E148</f>
        <v>0</v>
      </c>
    </row>
    <row r="149" spans="1:6" ht="12.75">
      <c r="A149" s="127" t="s">
        <v>319</v>
      </c>
      <c r="B149" s="104">
        <v>200</v>
      </c>
      <c r="C149" s="128" t="s">
        <v>463</v>
      </c>
      <c r="D149" s="107">
        <f t="shared" si="14"/>
        <v>16800</v>
      </c>
      <c r="E149" s="107">
        <f t="shared" si="14"/>
        <v>16800</v>
      </c>
      <c r="F149" s="94">
        <f t="shared" si="15"/>
        <v>0</v>
      </c>
    </row>
    <row r="150" spans="1:6" ht="12.75">
      <c r="A150" s="127" t="s">
        <v>323</v>
      </c>
      <c r="B150" s="104">
        <v>200</v>
      </c>
      <c r="C150" s="128" t="s">
        <v>464</v>
      </c>
      <c r="D150" s="107">
        <v>16800</v>
      </c>
      <c r="E150" s="107">
        <v>16800</v>
      </c>
      <c r="F150" s="94">
        <f t="shared" si="15"/>
        <v>0</v>
      </c>
    </row>
    <row r="151" spans="1:6" ht="25.5" customHeight="1">
      <c r="A151" s="127" t="s">
        <v>472</v>
      </c>
      <c r="B151" s="104">
        <v>200</v>
      </c>
      <c r="C151" s="128" t="s">
        <v>466</v>
      </c>
      <c r="D151" s="107">
        <f>D152+D155</f>
        <v>32110</v>
      </c>
      <c r="E151" s="107">
        <f>E152+E155</f>
        <v>32109</v>
      </c>
      <c r="F151" s="94">
        <f t="shared" si="15"/>
        <v>1</v>
      </c>
    </row>
    <row r="152" spans="1:6" ht="12.75">
      <c r="A152" s="127" t="s">
        <v>308</v>
      </c>
      <c r="B152" s="104">
        <v>200</v>
      </c>
      <c r="C152" s="128" t="s">
        <v>467</v>
      </c>
      <c r="D152" s="107">
        <f>D153</f>
        <v>22900</v>
      </c>
      <c r="E152" s="107">
        <f>E153</f>
        <v>22899</v>
      </c>
      <c r="F152" s="94">
        <f t="shared" si="15"/>
        <v>1</v>
      </c>
    </row>
    <row r="153" spans="1:6" ht="12.75">
      <c r="A153" s="127" t="s">
        <v>319</v>
      </c>
      <c r="B153" s="104">
        <v>200</v>
      </c>
      <c r="C153" s="128" t="s">
        <v>468</v>
      </c>
      <c r="D153" s="107">
        <f>D154</f>
        <v>22900</v>
      </c>
      <c r="E153" s="107">
        <f>E154</f>
        <v>22899</v>
      </c>
      <c r="F153" s="94">
        <f t="shared" si="15"/>
        <v>1</v>
      </c>
    </row>
    <row r="154" spans="1:6" ht="12.75">
      <c r="A154" s="127" t="s">
        <v>323</v>
      </c>
      <c r="B154" s="104">
        <v>200</v>
      </c>
      <c r="C154" s="128" t="s">
        <v>469</v>
      </c>
      <c r="D154" s="107">
        <v>22900</v>
      </c>
      <c r="E154" s="107">
        <v>22899</v>
      </c>
      <c r="F154" s="94">
        <f t="shared" si="15"/>
        <v>1</v>
      </c>
    </row>
    <row r="155" spans="1:6" ht="12.75" customHeight="1">
      <c r="A155" s="127" t="s">
        <v>326</v>
      </c>
      <c r="B155" s="104">
        <v>200</v>
      </c>
      <c r="C155" s="128" t="s">
        <v>470</v>
      </c>
      <c r="D155" s="107">
        <f>D156</f>
        <v>9210</v>
      </c>
      <c r="E155" s="107">
        <f>E156</f>
        <v>9210</v>
      </c>
      <c r="F155" s="94">
        <f t="shared" si="13"/>
        <v>0</v>
      </c>
    </row>
    <row r="156" spans="1:6" ht="12.75">
      <c r="A156" s="127" t="s">
        <v>327</v>
      </c>
      <c r="B156" s="104">
        <v>200</v>
      </c>
      <c r="C156" s="128" t="s">
        <v>471</v>
      </c>
      <c r="D156" s="107">
        <v>9210</v>
      </c>
      <c r="E156" s="107">
        <v>9210</v>
      </c>
      <c r="F156" s="94">
        <f t="shared" si="13"/>
        <v>0</v>
      </c>
    </row>
    <row r="157" spans="1:6" ht="28.5" customHeight="1">
      <c r="A157" s="122" t="s">
        <v>348</v>
      </c>
      <c r="B157" s="104">
        <v>200</v>
      </c>
      <c r="C157" s="128" t="s">
        <v>474</v>
      </c>
      <c r="D157" s="107">
        <f>D158</f>
        <v>1276666</v>
      </c>
      <c r="E157" s="107">
        <f>E158</f>
        <v>1266238.0699999998</v>
      </c>
      <c r="F157" s="94">
        <f t="shared" si="13"/>
        <v>10427.930000000168</v>
      </c>
    </row>
    <row r="158" spans="1:6" ht="12.75">
      <c r="A158" s="127" t="s">
        <v>349</v>
      </c>
      <c r="B158" s="104">
        <v>200</v>
      </c>
      <c r="C158" s="128" t="s">
        <v>475</v>
      </c>
      <c r="D158" s="107">
        <f>D159+D169</f>
        <v>1276666</v>
      </c>
      <c r="E158" s="107">
        <f>E159+E169</f>
        <v>1266238.0699999998</v>
      </c>
      <c r="F158" s="94">
        <f t="shared" si="13"/>
        <v>10427.930000000168</v>
      </c>
    </row>
    <row r="159" spans="1:6" ht="12.75">
      <c r="A159" s="122" t="s">
        <v>350</v>
      </c>
      <c r="B159" s="104">
        <v>200</v>
      </c>
      <c r="C159" s="128" t="s">
        <v>476</v>
      </c>
      <c r="D159" s="107">
        <f>D160</f>
        <v>26700</v>
      </c>
      <c r="E159" s="107">
        <f>E160</f>
        <v>16280</v>
      </c>
      <c r="F159" s="94">
        <f t="shared" si="13"/>
        <v>10420</v>
      </c>
    </row>
    <row r="160" spans="1:6" ht="59.25" customHeight="1">
      <c r="A160" s="122" t="s">
        <v>473</v>
      </c>
      <c r="B160" s="104">
        <v>200</v>
      </c>
      <c r="C160" s="128" t="s">
        <v>477</v>
      </c>
      <c r="D160" s="107">
        <f>D161+D165</f>
        <v>26700</v>
      </c>
      <c r="E160" s="107">
        <f>E161+E165</f>
        <v>16280</v>
      </c>
      <c r="F160" s="94">
        <f t="shared" si="13"/>
        <v>10420</v>
      </c>
    </row>
    <row r="161" spans="1:6" ht="50.25" customHeight="1">
      <c r="A161" s="127" t="s">
        <v>351</v>
      </c>
      <c r="B161" s="104">
        <v>200</v>
      </c>
      <c r="C161" s="128" t="s">
        <v>478</v>
      </c>
      <c r="D161" s="107">
        <f aca="true" t="shared" si="16" ref="D161:E163">D162</f>
        <v>15100</v>
      </c>
      <c r="E161" s="107">
        <f t="shared" si="16"/>
        <v>15100</v>
      </c>
      <c r="F161" s="94">
        <f t="shared" si="13"/>
        <v>0</v>
      </c>
    </row>
    <row r="162" spans="1:6" ht="12.75">
      <c r="A162" s="127" t="s">
        <v>308</v>
      </c>
      <c r="B162" s="104">
        <v>200</v>
      </c>
      <c r="C162" s="128" t="s">
        <v>479</v>
      </c>
      <c r="D162" s="107">
        <f t="shared" si="16"/>
        <v>15100</v>
      </c>
      <c r="E162" s="107">
        <f t="shared" si="16"/>
        <v>15100</v>
      </c>
      <c r="F162" s="94">
        <f t="shared" si="13"/>
        <v>0</v>
      </c>
    </row>
    <row r="163" spans="1:6" ht="12.75">
      <c r="A163" s="127" t="s">
        <v>319</v>
      </c>
      <c r="B163" s="104">
        <v>200</v>
      </c>
      <c r="C163" s="128" t="s">
        <v>480</v>
      </c>
      <c r="D163" s="107">
        <f t="shared" si="16"/>
        <v>15100</v>
      </c>
      <c r="E163" s="107">
        <f t="shared" si="16"/>
        <v>15100</v>
      </c>
      <c r="F163" s="94">
        <f t="shared" si="13"/>
        <v>0</v>
      </c>
    </row>
    <row r="164" spans="1:6" ht="12.75">
      <c r="A164" s="127" t="s">
        <v>324</v>
      </c>
      <c r="B164" s="106">
        <v>200</v>
      </c>
      <c r="C164" s="128" t="s">
        <v>481</v>
      </c>
      <c r="D164" s="109">
        <v>15100</v>
      </c>
      <c r="E164" s="109">
        <v>15100</v>
      </c>
      <c r="F164" s="94">
        <f t="shared" si="13"/>
        <v>0</v>
      </c>
    </row>
    <row r="165" spans="1:6" ht="36.75" customHeight="1">
      <c r="A165" s="127" t="s">
        <v>352</v>
      </c>
      <c r="B165" s="106">
        <v>200</v>
      </c>
      <c r="C165" s="128" t="s">
        <v>482</v>
      </c>
      <c r="D165" s="109">
        <f aca="true" t="shared" si="17" ref="D165:E167">D166</f>
        <v>11600</v>
      </c>
      <c r="E165" s="109">
        <f t="shared" si="17"/>
        <v>1180</v>
      </c>
      <c r="F165" s="94">
        <f t="shared" si="13"/>
        <v>10420</v>
      </c>
    </row>
    <row r="166" spans="1:6" ht="12.75">
      <c r="A166" s="127" t="s">
        <v>308</v>
      </c>
      <c r="B166" s="106">
        <v>200</v>
      </c>
      <c r="C166" s="128" t="s">
        <v>483</v>
      </c>
      <c r="D166" s="109">
        <f t="shared" si="17"/>
        <v>11600</v>
      </c>
      <c r="E166" s="109">
        <f t="shared" si="17"/>
        <v>1180</v>
      </c>
      <c r="F166" s="94">
        <f t="shared" si="13"/>
        <v>10420</v>
      </c>
    </row>
    <row r="167" spans="1:6" ht="12.75">
      <c r="A167" s="127" t="s">
        <v>319</v>
      </c>
      <c r="B167" s="106">
        <v>200</v>
      </c>
      <c r="C167" s="128" t="s">
        <v>484</v>
      </c>
      <c r="D167" s="109">
        <f t="shared" si="17"/>
        <v>11600</v>
      </c>
      <c r="E167" s="109">
        <f t="shared" si="17"/>
        <v>1180</v>
      </c>
      <c r="F167" s="94">
        <f t="shared" si="13"/>
        <v>10420</v>
      </c>
    </row>
    <row r="168" spans="1:6" ht="12.75">
      <c r="A168" s="127" t="s">
        <v>320</v>
      </c>
      <c r="B168" s="104">
        <v>200</v>
      </c>
      <c r="C168" s="128" t="s">
        <v>485</v>
      </c>
      <c r="D168" s="107">
        <v>11600</v>
      </c>
      <c r="E168" s="107">
        <v>1180</v>
      </c>
      <c r="F168" s="94">
        <f t="shared" si="13"/>
        <v>10420</v>
      </c>
    </row>
    <row r="169" spans="1:6" ht="29.25" customHeight="1">
      <c r="A169" s="122" t="s">
        <v>340</v>
      </c>
      <c r="B169" s="104">
        <v>200</v>
      </c>
      <c r="C169" s="128" t="s">
        <v>486</v>
      </c>
      <c r="D169" s="107">
        <f>D170</f>
        <v>1249966</v>
      </c>
      <c r="E169" s="107">
        <f>E170</f>
        <v>1249958.0699999998</v>
      </c>
      <c r="F169" s="94">
        <f t="shared" si="13"/>
        <v>7.930000000167638</v>
      </c>
    </row>
    <row r="170" spans="1:6" ht="45" customHeight="1">
      <c r="A170" s="122" t="s">
        <v>519</v>
      </c>
      <c r="B170" s="104">
        <v>200</v>
      </c>
      <c r="C170" s="128" t="s">
        <v>487</v>
      </c>
      <c r="D170" s="107">
        <f>D171+D186</f>
        <v>1249966</v>
      </c>
      <c r="E170" s="107">
        <f>E171+E186</f>
        <v>1249958.0699999998</v>
      </c>
      <c r="F170" s="94">
        <f t="shared" si="13"/>
        <v>7.930000000167638</v>
      </c>
    </row>
    <row r="171" spans="1:6" ht="61.5" customHeight="1">
      <c r="A171" s="127" t="s">
        <v>520</v>
      </c>
      <c r="B171" s="104">
        <v>200</v>
      </c>
      <c r="C171" s="128" t="s">
        <v>488</v>
      </c>
      <c r="D171" s="107">
        <f>D172+D183</f>
        <v>997108</v>
      </c>
      <c r="E171" s="107">
        <f>E172+E183</f>
        <v>997104.09</v>
      </c>
      <c r="F171" s="94">
        <f t="shared" si="13"/>
        <v>3.9100000000325963</v>
      </c>
    </row>
    <row r="172" spans="1:6" ht="12.75">
      <c r="A172" s="127" t="s">
        <v>308</v>
      </c>
      <c r="B172" s="104">
        <v>200</v>
      </c>
      <c r="C172" s="128" t="s">
        <v>489</v>
      </c>
      <c r="D172" s="107">
        <f>D173+D175+D177+D182</f>
        <v>852135</v>
      </c>
      <c r="E172" s="107">
        <f>E173+E175+E177+E182</f>
        <v>852131.09</v>
      </c>
      <c r="F172" s="94">
        <f t="shared" si="13"/>
        <v>3.9100000000325963</v>
      </c>
    </row>
    <row r="173" spans="1:6" ht="25.5">
      <c r="A173" s="127" t="s">
        <v>309</v>
      </c>
      <c r="B173" s="104">
        <v>200</v>
      </c>
      <c r="C173" s="128" t="s">
        <v>490</v>
      </c>
      <c r="D173" s="107">
        <f>D174+D176</f>
        <v>682468</v>
      </c>
      <c r="E173" s="107">
        <f>E174+E176</f>
        <v>682466.74</v>
      </c>
      <c r="F173" s="94">
        <f t="shared" si="13"/>
        <v>1.2600000000093132</v>
      </c>
    </row>
    <row r="174" spans="1:6" ht="12.75">
      <c r="A174" s="127" t="s">
        <v>310</v>
      </c>
      <c r="B174" s="104">
        <v>200</v>
      </c>
      <c r="C174" s="128" t="s">
        <v>491</v>
      </c>
      <c r="D174" s="107">
        <v>508523</v>
      </c>
      <c r="E174" s="107">
        <v>508522.32</v>
      </c>
      <c r="F174" s="94">
        <f t="shared" si="13"/>
        <v>0.6799999999930151</v>
      </c>
    </row>
    <row r="175" spans="1:6" ht="12.75">
      <c r="A175" s="127" t="s">
        <v>311</v>
      </c>
      <c r="B175" s="104">
        <v>200</v>
      </c>
      <c r="C175" s="128" t="s">
        <v>492</v>
      </c>
      <c r="D175" s="107">
        <v>0</v>
      </c>
      <c r="E175" s="107">
        <v>0</v>
      </c>
      <c r="F175" s="94">
        <f>D175-E175</f>
        <v>0</v>
      </c>
    </row>
    <row r="176" spans="1:6" ht="12.75">
      <c r="A176" s="127" t="s">
        <v>312</v>
      </c>
      <c r="B176" s="104">
        <v>200</v>
      </c>
      <c r="C176" s="128" t="s">
        <v>493</v>
      </c>
      <c r="D176" s="107">
        <v>173945</v>
      </c>
      <c r="E176" s="107">
        <v>173944.42</v>
      </c>
      <c r="F176" s="94">
        <f t="shared" si="13"/>
        <v>0.5799999999871943</v>
      </c>
    </row>
    <row r="177" spans="1:6" ht="12.75">
      <c r="A177" s="127" t="s">
        <v>319</v>
      </c>
      <c r="B177" s="104">
        <v>200</v>
      </c>
      <c r="C177" s="128" t="s">
        <v>494</v>
      </c>
      <c r="D177" s="107">
        <f>D178+D179+D180+D181</f>
        <v>104451</v>
      </c>
      <c r="E177" s="107">
        <f>E178+E179+E180+E181</f>
        <v>104449.09</v>
      </c>
      <c r="F177" s="94">
        <f t="shared" si="13"/>
        <v>1.9100000000034925</v>
      </c>
    </row>
    <row r="178" spans="1:6" ht="12.75">
      <c r="A178" s="127" t="s">
        <v>320</v>
      </c>
      <c r="B178" s="104">
        <v>200</v>
      </c>
      <c r="C178" s="128" t="s">
        <v>495</v>
      </c>
      <c r="D178" s="107">
        <v>4642</v>
      </c>
      <c r="E178" s="107">
        <v>4641.39</v>
      </c>
      <c r="F178" s="94">
        <f t="shared" si="13"/>
        <v>0.6099999999996726</v>
      </c>
    </row>
    <row r="179" spans="1:6" ht="12.75">
      <c r="A179" s="127" t="s">
        <v>322</v>
      </c>
      <c r="B179" s="104">
        <v>200</v>
      </c>
      <c r="C179" s="128" t="s">
        <v>496</v>
      </c>
      <c r="D179" s="107">
        <v>19165</v>
      </c>
      <c r="E179" s="107">
        <v>19164.26</v>
      </c>
      <c r="F179" s="94">
        <f t="shared" si="13"/>
        <v>0.7400000000016007</v>
      </c>
    </row>
    <row r="180" spans="1:6" ht="12.75">
      <c r="A180" s="127" t="s">
        <v>323</v>
      </c>
      <c r="B180" s="104">
        <v>200</v>
      </c>
      <c r="C180" s="128" t="s">
        <v>497</v>
      </c>
      <c r="D180" s="107">
        <v>63744</v>
      </c>
      <c r="E180" s="107">
        <v>63744</v>
      </c>
      <c r="F180" s="94">
        <f t="shared" si="13"/>
        <v>0</v>
      </c>
    </row>
    <row r="181" spans="1:6" ht="12.75">
      <c r="A181" s="127" t="s">
        <v>324</v>
      </c>
      <c r="B181" s="104">
        <v>200</v>
      </c>
      <c r="C181" s="128" t="s">
        <v>498</v>
      </c>
      <c r="D181" s="107">
        <v>16900</v>
      </c>
      <c r="E181" s="107">
        <v>16899.44</v>
      </c>
      <c r="F181" s="94">
        <f t="shared" si="13"/>
        <v>0.5600000000013097</v>
      </c>
    </row>
    <row r="182" spans="1:6" ht="12.75">
      <c r="A182" s="127" t="s">
        <v>325</v>
      </c>
      <c r="B182" s="104">
        <v>200</v>
      </c>
      <c r="C182" s="128" t="s">
        <v>499</v>
      </c>
      <c r="D182" s="107">
        <v>65216</v>
      </c>
      <c r="E182" s="107">
        <v>65215.26</v>
      </c>
      <c r="F182" s="94">
        <f t="shared" si="13"/>
        <v>0.7399999999979627</v>
      </c>
    </row>
    <row r="183" spans="1:6" ht="12.75">
      <c r="A183" s="127" t="s">
        <v>326</v>
      </c>
      <c r="B183" s="104">
        <v>200</v>
      </c>
      <c r="C183" s="128" t="s">
        <v>500</v>
      </c>
      <c r="D183" s="107">
        <f>D184+D185</f>
        <v>144973</v>
      </c>
      <c r="E183" s="107">
        <f>E184+E185</f>
        <v>144973</v>
      </c>
      <c r="F183" s="94">
        <f t="shared" si="13"/>
        <v>0</v>
      </c>
    </row>
    <row r="184" spans="1:6" ht="12.75">
      <c r="A184" s="127" t="s">
        <v>327</v>
      </c>
      <c r="B184" s="104">
        <v>200</v>
      </c>
      <c r="C184" s="128" t="s">
        <v>501</v>
      </c>
      <c r="D184" s="107">
        <v>0</v>
      </c>
      <c r="E184" s="107">
        <v>0</v>
      </c>
      <c r="F184" s="94">
        <f t="shared" si="13"/>
        <v>0</v>
      </c>
    </row>
    <row r="185" spans="1:6" ht="12.75">
      <c r="A185" s="127" t="s">
        <v>328</v>
      </c>
      <c r="B185" s="104">
        <v>200</v>
      </c>
      <c r="C185" s="128" t="s">
        <v>502</v>
      </c>
      <c r="D185" s="107">
        <v>144973</v>
      </c>
      <c r="E185" s="107">
        <v>144973</v>
      </c>
      <c r="F185" s="94">
        <f t="shared" si="13"/>
        <v>0</v>
      </c>
    </row>
    <row r="186" spans="1:6" ht="55.5" customHeight="1">
      <c r="A186" s="127" t="s">
        <v>521</v>
      </c>
      <c r="B186" s="104">
        <v>200</v>
      </c>
      <c r="C186" s="128" t="s">
        <v>503</v>
      </c>
      <c r="D186" s="107">
        <f>D187+D199</f>
        <v>252858</v>
      </c>
      <c r="E186" s="107">
        <f>E187+E199</f>
        <v>252853.97999999998</v>
      </c>
      <c r="F186" s="94">
        <f t="shared" si="13"/>
        <v>4.0200000000186265</v>
      </c>
    </row>
    <row r="187" spans="1:6" ht="12.75">
      <c r="A187" s="127" t="s">
        <v>308</v>
      </c>
      <c r="B187" s="104">
        <v>200</v>
      </c>
      <c r="C187" s="128" t="s">
        <v>504</v>
      </c>
      <c r="D187" s="107">
        <f>D188+D192+D198</f>
        <v>248035</v>
      </c>
      <c r="E187" s="107">
        <f>E188+E192+E198</f>
        <v>248030.97999999998</v>
      </c>
      <c r="F187" s="94">
        <f t="shared" si="13"/>
        <v>4.0200000000186265</v>
      </c>
    </row>
    <row r="188" spans="1:6" ht="38.25" customHeight="1">
      <c r="A188" s="127" t="s">
        <v>309</v>
      </c>
      <c r="B188" s="104">
        <v>200</v>
      </c>
      <c r="C188" s="128" t="s">
        <v>505</v>
      </c>
      <c r="D188" s="107">
        <f>D189+D190+D191</f>
        <v>224905</v>
      </c>
      <c r="E188" s="107">
        <f>E189+E190+E191</f>
        <v>224904.31999999998</v>
      </c>
      <c r="F188" s="94">
        <f t="shared" si="13"/>
        <v>0.6800000000221189</v>
      </c>
    </row>
    <row r="189" spans="1:6" ht="12.75">
      <c r="A189" s="127" t="s">
        <v>310</v>
      </c>
      <c r="B189" s="104">
        <v>200</v>
      </c>
      <c r="C189" s="128" t="s">
        <v>506</v>
      </c>
      <c r="D189" s="107">
        <v>167216</v>
      </c>
      <c r="E189" s="107">
        <v>167215.86</v>
      </c>
      <c r="F189" s="94">
        <f t="shared" si="13"/>
        <v>0.14000000001396984</v>
      </c>
    </row>
    <row r="190" spans="1:6" ht="12.75">
      <c r="A190" s="127" t="s">
        <v>311</v>
      </c>
      <c r="B190" s="104">
        <v>200</v>
      </c>
      <c r="C190" s="128" t="s">
        <v>507</v>
      </c>
      <c r="D190" s="107">
        <v>500</v>
      </c>
      <c r="E190" s="107">
        <v>500</v>
      </c>
      <c r="F190" s="94">
        <f t="shared" si="13"/>
        <v>0</v>
      </c>
    </row>
    <row r="191" spans="1:6" ht="12.75">
      <c r="A191" s="127" t="s">
        <v>312</v>
      </c>
      <c r="B191" s="104">
        <v>200</v>
      </c>
      <c r="C191" s="128" t="s">
        <v>508</v>
      </c>
      <c r="D191" s="107">
        <v>57189</v>
      </c>
      <c r="E191" s="107">
        <v>57188.46</v>
      </c>
      <c r="F191" s="94">
        <f t="shared" si="13"/>
        <v>0.5400000000008731</v>
      </c>
    </row>
    <row r="192" spans="1:6" ht="12.75">
      <c r="A192" s="127" t="s">
        <v>319</v>
      </c>
      <c r="B192" s="104">
        <v>200</v>
      </c>
      <c r="C192" s="128" t="s">
        <v>509</v>
      </c>
      <c r="D192" s="107">
        <f>D193+D194+D195+D196+D197</f>
        <v>22047</v>
      </c>
      <c r="E192" s="107">
        <f>E193+E194+E195+E196+E197</f>
        <v>22044.13</v>
      </c>
      <c r="F192" s="94">
        <f aca="true" t="shared" si="18" ref="F192:F209">D192-E192</f>
        <v>2.8699999999989814</v>
      </c>
    </row>
    <row r="193" spans="1:6" ht="12.75">
      <c r="A193" s="127" t="s">
        <v>320</v>
      </c>
      <c r="B193" s="104">
        <v>200</v>
      </c>
      <c r="C193" s="128" t="s">
        <v>510</v>
      </c>
      <c r="D193" s="107">
        <v>4702</v>
      </c>
      <c r="E193" s="107">
        <v>4701.39</v>
      </c>
      <c r="F193" s="94">
        <f t="shared" si="18"/>
        <v>0.6099999999996726</v>
      </c>
    </row>
    <row r="194" spans="1:6" ht="12.75">
      <c r="A194" s="127" t="s">
        <v>321</v>
      </c>
      <c r="B194" s="104">
        <v>200</v>
      </c>
      <c r="C194" s="128" t="s">
        <v>511</v>
      </c>
      <c r="D194" s="107">
        <v>615</v>
      </c>
      <c r="E194" s="107">
        <v>614.1</v>
      </c>
      <c r="F194" s="94">
        <f t="shared" si="18"/>
        <v>0.8999999999999773</v>
      </c>
    </row>
    <row r="195" spans="1:6" ht="12.75">
      <c r="A195" s="127" t="s">
        <v>322</v>
      </c>
      <c r="B195" s="104">
        <v>200</v>
      </c>
      <c r="C195" s="128" t="s">
        <v>512</v>
      </c>
      <c r="D195" s="107">
        <v>1861</v>
      </c>
      <c r="E195" s="107">
        <v>1860.35</v>
      </c>
      <c r="F195" s="94">
        <f t="shared" si="18"/>
        <v>0.650000000000091</v>
      </c>
    </row>
    <row r="196" spans="1:6" ht="12.75">
      <c r="A196" s="127" t="s">
        <v>323</v>
      </c>
      <c r="B196" s="104">
        <v>200</v>
      </c>
      <c r="C196" s="128" t="s">
        <v>513</v>
      </c>
      <c r="D196" s="107">
        <v>0</v>
      </c>
      <c r="E196" s="107">
        <v>0</v>
      </c>
      <c r="F196" s="94">
        <f t="shared" si="18"/>
        <v>0</v>
      </c>
    </row>
    <row r="197" spans="1:6" ht="12.75">
      <c r="A197" s="127" t="s">
        <v>324</v>
      </c>
      <c r="B197" s="104">
        <v>200</v>
      </c>
      <c r="C197" s="128" t="s">
        <v>514</v>
      </c>
      <c r="D197" s="107">
        <v>14869</v>
      </c>
      <c r="E197" s="107">
        <v>14868.29</v>
      </c>
      <c r="F197" s="94">
        <f t="shared" si="18"/>
        <v>0.7099999999991269</v>
      </c>
    </row>
    <row r="198" spans="1:6" ht="12.75">
      <c r="A198" s="127" t="s">
        <v>325</v>
      </c>
      <c r="B198" s="104">
        <v>200</v>
      </c>
      <c r="C198" s="128" t="s">
        <v>515</v>
      </c>
      <c r="D198" s="107">
        <v>1083</v>
      </c>
      <c r="E198" s="107">
        <v>1082.53</v>
      </c>
      <c r="F198" s="94">
        <f t="shared" si="18"/>
        <v>0.4700000000000273</v>
      </c>
    </row>
    <row r="199" spans="1:6" ht="12.75">
      <c r="A199" s="127" t="s">
        <v>326</v>
      </c>
      <c r="B199" s="104">
        <v>200</v>
      </c>
      <c r="C199" s="128" t="s">
        <v>516</v>
      </c>
      <c r="D199" s="107">
        <f>D200+D201</f>
        <v>4823</v>
      </c>
      <c r="E199" s="107">
        <f>E200+E201</f>
        <v>4823</v>
      </c>
      <c r="F199" s="94">
        <f t="shared" si="18"/>
        <v>0</v>
      </c>
    </row>
    <row r="200" spans="1:6" ht="15" customHeight="1">
      <c r="A200" s="127" t="s">
        <v>327</v>
      </c>
      <c r="B200" s="104">
        <v>200</v>
      </c>
      <c r="C200" s="128" t="s">
        <v>517</v>
      </c>
      <c r="D200" s="107">
        <v>0</v>
      </c>
      <c r="E200" s="107">
        <v>0</v>
      </c>
      <c r="F200" s="94">
        <f t="shared" si="18"/>
        <v>0</v>
      </c>
    </row>
    <row r="201" spans="1:6" ht="12.75">
      <c r="A201" s="127" t="s">
        <v>328</v>
      </c>
      <c r="B201" s="104">
        <v>200</v>
      </c>
      <c r="C201" s="128" t="s">
        <v>518</v>
      </c>
      <c r="D201" s="107">
        <v>4823</v>
      </c>
      <c r="E201" s="107">
        <v>4823</v>
      </c>
      <c r="F201" s="94">
        <f t="shared" si="18"/>
        <v>0</v>
      </c>
    </row>
    <row r="202" spans="1:6" ht="30.75" customHeight="1">
      <c r="A202" s="122" t="s">
        <v>353</v>
      </c>
      <c r="B202" s="104">
        <v>200</v>
      </c>
      <c r="C202" s="128" t="s">
        <v>296</v>
      </c>
      <c r="D202" s="107">
        <f aca="true" t="shared" si="19" ref="D202:E207">D203</f>
        <v>18400</v>
      </c>
      <c r="E202" s="107">
        <f t="shared" si="19"/>
        <v>18400</v>
      </c>
      <c r="F202" s="94">
        <f t="shared" si="18"/>
        <v>0</v>
      </c>
    </row>
    <row r="203" spans="1:6" ht="17.25" customHeight="1">
      <c r="A203" s="127" t="s">
        <v>354</v>
      </c>
      <c r="B203" s="104">
        <v>200</v>
      </c>
      <c r="C203" s="128" t="s">
        <v>297</v>
      </c>
      <c r="D203" s="107">
        <f t="shared" si="19"/>
        <v>18400</v>
      </c>
      <c r="E203" s="107">
        <f t="shared" si="19"/>
        <v>18400</v>
      </c>
      <c r="F203" s="94">
        <f t="shared" si="18"/>
        <v>0</v>
      </c>
    </row>
    <row r="204" spans="1:6" ht="30" customHeight="1">
      <c r="A204" s="122" t="s">
        <v>340</v>
      </c>
      <c r="B204" s="104">
        <v>200</v>
      </c>
      <c r="C204" s="128" t="s">
        <v>298</v>
      </c>
      <c r="D204" s="107">
        <f t="shared" si="19"/>
        <v>18400</v>
      </c>
      <c r="E204" s="107">
        <f t="shared" si="19"/>
        <v>18400</v>
      </c>
      <c r="F204" s="94">
        <f t="shared" si="18"/>
        <v>0</v>
      </c>
    </row>
    <row r="205" spans="1:6" ht="61.5" customHeight="1">
      <c r="A205" s="122" t="s">
        <v>522</v>
      </c>
      <c r="B205" s="104">
        <v>200</v>
      </c>
      <c r="C205" s="128" t="s">
        <v>299</v>
      </c>
      <c r="D205" s="107">
        <f t="shared" si="19"/>
        <v>18400</v>
      </c>
      <c r="E205" s="107">
        <f t="shared" si="19"/>
        <v>18400</v>
      </c>
      <c r="F205" s="94">
        <f t="shared" si="18"/>
        <v>0</v>
      </c>
    </row>
    <row r="206" spans="1:6" ht="33.75" customHeight="1">
      <c r="A206" s="127" t="s">
        <v>523</v>
      </c>
      <c r="B206" s="104">
        <v>200</v>
      </c>
      <c r="C206" s="128" t="s">
        <v>300</v>
      </c>
      <c r="D206" s="107">
        <f t="shared" si="19"/>
        <v>18400</v>
      </c>
      <c r="E206" s="107">
        <f t="shared" si="19"/>
        <v>18400</v>
      </c>
      <c r="F206" s="94">
        <f t="shared" si="18"/>
        <v>0</v>
      </c>
    </row>
    <row r="207" spans="1:6" ht="12.75">
      <c r="A207" s="127" t="s">
        <v>308</v>
      </c>
      <c r="B207" s="104">
        <v>200</v>
      </c>
      <c r="C207" s="128" t="s">
        <v>301</v>
      </c>
      <c r="D207" s="107">
        <f t="shared" si="19"/>
        <v>18400</v>
      </c>
      <c r="E207" s="107">
        <f t="shared" si="19"/>
        <v>18400</v>
      </c>
      <c r="F207" s="94">
        <f t="shared" si="18"/>
        <v>0</v>
      </c>
    </row>
    <row r="208" spans="1:6" ht="12.75">
      <c r="A208" s="127" t="s">
        <v>319</v>
      </c>
      <c r="B208" s="104">
        <v>200</v>
      </c>
      <c r="C208" s="128" t="s">
        <v>302</v>
      </c>
      <c r="D208" s="107">
        <f>D209</f>
        <v>18400</v>
      </c>
      <c r="E208" s="107">
        <f>E209</f>
        <v>18400</v>
      </c>
      <c r="F208" s="94">
        <f t="shared" si="18"/>
        <v>0</v>
      </c>
    </row>
    <row r="209" spans="1:6" ht="14.25" customHeight="1" thickBot="1">
      <c r="A209" s="127" t="s">
        <v>324</v>
      </c>
      <c r="B209" s="104">
        <v>200</v>
      </c>
      <c r="C209" s="128" t="s">
        <v>303</v>
      </c>
      <c r="D209" s="107">
        <v>18400</v>
      </c>
      <c r="E209" s="107">
        <v>18400</v>
      </c>
      <c r="F209" s="94">
        <f t="shared" si="18"/>
        <v>0</v>
      </c>
    </row>
    <row r="210" spans="1:6" s="96" customFormat="1" ht="36.75" customHeight="1" thickBot="1">
      <c r="A210" s="120" t="s">
        <v>80</v>
      </c>
      <c r="B210" s="118">
        <v>450</v>
      </c>
      <c r="C210" s="115" t="s">
        <v>34</v>
      </c>
      <c r="D210" s="95">
        <f>Лист1!D17-Лист3!D7</f>
        <v>-235982</v>
      </c>
      <c r="E210" s="95">
        <f>Лист1!E17-Лист3!E7</f>
        <v>-222878.84999999963</v>
      </c>
      <c r="F210" s="116" t="s">
        <v>34</v>
      </c>
    </row>
  </sheetData>
  <sheetProtection/>
  <mergeCells count="8">
    <mergeCell ref="A2:F2"/>
    <mergeCell ref="A4:A5"/>
    <mergeCell ref="B4:B5"/>
    <mergeCell ref="C4:C5"/>
    <mergeCell ref="D4:D5"/>
    <mergeCell ref="E1:F1"/>
    <mergeCell ref="E4:E5"/>
    <mergeCell ref="F4:F5"/>
  </mergeCells>
  <printOptions/>
  <pageMargins left="0.7086614173228347" right="0.1968503937007874" top="0.3937007874015748" bottom="0.4724409448818898" header="0.5118110236220472" footer="0.5118110236220472"/>
  <pageSetup fitToHeight="6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2"/>
  <sheetViews>
    <sheetView zoomScalePageLayoutView="0" workbookViewId="0" topLeftCell="A13">
      <selection activeCell="D32" sqref="D32"/>
    </sheetView>
  </sheetViews>
  <sheetFormatPr defaultColWidth="9.140625" defaultRowHeight="12"/>
  <cols>
    <col min="1" max="1" width="43.28125" style="1" customWidth="1"/>
    <col min="2" max="2" width="6.421875" style="1" customWidth="1"/>
    <col min="3" max="3" width="29.140625" style="1" customWidth="1"/>
    <col min="4" max="4" width="16.28125" style="1" customWidth="1"/>
    <col min="5" max="5" width="14.8515625" style="1" customWidth="1"/>
    <col min="6" max="6" width="16.8515625" style="1" customWidth="1"/>
    <col min="7" max="16384" width="9.28125" style="1" customWidth="1"/>
  </cols>
  <sheetData>
    <row r="1" spans="1:6" ht="12.75">
      <c r="A1" s="45"/>
      <c r="B1" s="34"/>
      <c r="C1" s="34"/>
      <c r="D1" s="34"/>
      <c r="E1" s="150" t="s">
        <v>76</v>
      </c>
      <c r="F1" s="151"/>
    </row>
    <row r="2" spans="1:6" ht="14.25">
      <c r="A2" s="152" t="s">
        <v>75</v>
      </c>
      <c r="B2" s="152"/>
      <c r="C2" s="152"/>
      <c r="D2" s="152"/>
      <c r="E2" s="152"/>
      <c r="F2" s="152"/>
    </row>
    <row r="3" spans="1:6" ht="14.25">
      <c r="A3" s="48"/>
      <c r="B3" s="48"/>
      <c r="C3" s="48"/>
      <c r="D3" s="49"/>
      <c r="E3" s="49"/>
      <c r="F3" s="49"/>
    </row>
    <row r="4" spans="1:6" ht="12.75" customHeight="1">
      <c r="A4" s="153" t="s">
        <v>16</v>
      </c>
      <c r="B4" s="155" t="s">
        <v>60</v>
      </c>
      <c r="C4" s="157" t="s">
        <v>61</v>
      </c>
      <c r="D4" s="130" t="s">
        <v>57</v>
      </c>
      <c r="E4" s="129" t="s">
        <v>21</v>
      </c>
      <c r="F4" s="129" t="s">
        <v>49</v>
      </c>
    </row>
    <row r="5" spans="1:6" ht="64.5" customHeight="1">
      <c r="A5" s="154"/>
      <c r="B5" s="156"/>
      <c r="C5" s="156"/>
      <c r="D5" s="131"/>
      <c r="E5" s="129"/>
      <c r="F5" s="129"/>
    </row>
    <row r="6" spans="1:7" ht="13.5" thickBot="1">
      <c r="A6" s="57">
        <v>1</v>
      </c>
      <c r="B6" s="51">
        <v>2</v>
      </c>
      <c r="C6" s="51">
        <v>3</v>
      </c>
      <c r="D6" s="52">
        <v>4</v>
      </c>
      <c r="E6" s="53">
        <v>5</v>
      </c>
      <c r="F6" s="117">
        <v>6</v>
      </c>
      <c r="G6" s="13"/>
    </row>
    <row r="7" spans="1:6" ht="29.25" customHeight="1">
      <c r="A7" s="58" t="s">
        <v>8</v>
      </c>
      <c r="B7" s="54">
        <v>500</v>
      </c>
      <c r="C7" s="67" t="s">
        <v>34</v>
      </c>
      <c r="D7" s="68">
        <f>D12</f>
        <v>235982</v>
      </c>
      <c r="E7" s="68">
        <f>E12</f>
        <v>222878.84999999963</v>
      </c>
      <c r="F7" s="69">
        <f>D7-E7</f>
        <v>13103.150000000373</v>
      </c>
    </row>
    <row r="8" spans="1:6" ht="38.25">
      <c r="A8" s="58" t="s">
        <v>62</v>
      </c>
      <c r="B8" s="55" t="s">
        <v>33</v>
      </c>
      <c r="C8" s="70" t="s">
        <v>34</v>
      </c>
      <c r="D8" s="71" t="s">
        <v>25</v>
      </c>
      <c r="E8" s="71" t="s">
        <v>25</v>
      </c>
      <c r="F8" s="72" t="s">
        <v>25</v>
      </c>
    </row>
    <row r="9" spans="1:6" ht="12.75">
      <c r="A9" s="58" t="s">
        <v>63</v>
      </c>
      <c r="B9" s="55" t="s">
        <v>33</v>
      </c>
      <c r="C9" s="70" t="s">
        <v>25</v>
      </c>
      <c r="D9" s="71" t="s">
        <v>25</v>
      </c>
      <c r="E9" s="71" t="s">
        <v>25</v>
      </c>
      <c r="F9" s="72" t="s">
        <v>25</v>
      </c>
    </row>
    <row r="10" spans="1:6" ht="29.25" customHeight="1">
      <c r="A10" s="58" t="s">
        <v>64</v>
      </c>
      <c r="B10" s="55" t="s">
        <v>35</v>
      </c>
      <c r="C10" s="70" t="s">
        <v>34</v>
      </c>
      <c r="D10" s="71" t="s">
        <v>25</v>
      </c>
      <c r="E10" s="71" t="s">
        <v>25</v>
      </c>
      <c r="F10" s="72" t="s">
        <v>25</v>
      </c>
    </row>
    <row r="11" spans="1:6" ht="16.5" customHeight="1">
      <c r="A11" s="58" t="s">
        <v>36</v>
      </c>
      <c r="B11" s="55" t="s">
        <v>25</v>
      </c>
      <c r="C11" s="70" t="s">
        <v>25</v>
      </c>
      <c r="D11" s="71" t="s">
        <v>25</v>
      </c>
      <c r="E11" s="71" t="s">
        <v>25</v>
      </c>
      <c r="F11" s="72" t="s">
        <v>25</v>
      </c>
    </row>
    <row r="12" spans="1:6" ht="15.75" customHeight="1">
      <c r="A12" s="58" t="s">
        <v>39</v>
      </c>
      <c r="B12" s="55">
        <v>700</v>
      </c>
      <c r="C12" s="70" t="s">
        <v>26</v>
      </c>
      <c r="D12" s="73">
        <f>D13+D17</f>
        <v>235982</v>
      </c>
      <c r="E12" s="73">
        <f>E13+E17</f>
        <v>222878.84999999963</v>
      </c>
      <c r="F12" s="74">
        <f>D12-E12</f>
        <v>13103.150000000373</v>
      </c>
    </row>
    <row r="13" spans="1:6" ht="12.75">
      <c r="A13" s="58" t="s">
        <v>40</v>
      </c>
      <c r="B13" s="55" t="s">
        <v>390</v>
      </c>
      <c r="C13" s="70" t="s">
        <v>27</v>
      </c>
      <c r="D13" s="73">
        <f aca="true" t="shared" si="0" ref="D13:E15">D14</f>
        <v>-8823699</v>
      </c>
      <c r="E13" s="73">
        <f t="shared" si="0"/>
        <v>-8875320.23</v>
      </c>
      <c r="F13" s="74">
        <f>D13-E13</f>
        <v>51621.23000000045</v>
      </c>
    </row>
    <row r="14" spans="1:6" ht="12.75">
      <c r="A14" s="58" t="s">
        <v>41</v>
      </c>
      <c r="B14" s="55">
        <v>710</v>
      </c>
      <c r="C14" s="70" t="s">
        <v>28</v>
      </c>
      <c r="D14" s="73">
        <f t="shared" si="0"/>
        <v>-8823699</v>
      </c>
      <c r="E14" s="73">
        <f t="shared" si="0"/>
        <v>-8875320.23</v>
      </c>
      <c r="F14" s="75" t="s">
        <v>68</v>
      </c>
    </row>
    <row r="15" spans="1:6" ht="25.5">
      <c r="A15" s="58" t="s">
        <v>42</v>
      </c>
      <c r="B15" s="55">
        <v>710</v>
      </c>
      <c r="C15" s="70" t="s">
        <v>29</v>
      </c>
      <c r="D15" s="73">
        <f t="shared" si="0"/>
        <v>-8823699</v>
      </c>
      <c r="E15" s="73">
        <f t="shared" si="0"/>
        <v>-8875320.23</v>
      </c>
      <c r="F15" s="75" t="s">
        <v>68</v>
      </c>
    </row>
    <row r="16" spans="1:6" ht="29.25" customHeight="1">
      <c r="A16" s="58" t="s">
        <v>9</v>
      </c>
      <c r="B16" s="55">
        <v>710</v>
      </c>
      <c r="C16" s="70" t="s">
        <v>67</v>
      </c>
      <c r="D16" s="76">
        <v>-8823699</v>
      </c>
      <c r="E16" s="76">
        <v>-8875320.23</v>
      </c>
      <c r="F16" s="75" t="s">
        <v>68</v>
      </c>
    </row>
    <row r="17" spans="1:6" ht="12.75">
      <c r="A17" s="58" t="s">
        <v>43</v>
      </c>
      <c r="B17" s="55" t="s">
        <v>65</v>
      </c>
      <c r="C17" s="70" t="s">
        <v>30</v>
      </c>
      <c r="D17" s="73">
        <f aca="true" t="shared" si="1" ref="D17:E19">D18</f>
        <v>9059681</v>
      </c>
      <c r="E17" s="73">
        <f t="shared" si="1"/>
        <v>9098199.08</v>
      </c>
      <c r="F17" s="75" t="s">
        <v>68</v>
      </c>
    </row>
    <row r="18" spans="1:6" ht="12.75">
      <c r="A18" s="58" t="s">
        <v>44</v>
      </c>
      <c r="B18" s="55">
        <v>720</v>
      </c>
      <c r="C18" s="70" t="s">
        <v>31</v>
      </c>
      <c r="D18" s="73">
        <f t="shared" si="1"/>
        <v>9059681</v>
      </c>
      <c r="E18" s="73">
        <f t="shared" si="1"/>
        <v>9098199.08</v>
      </c>
      <c r="F18" s="75" t="s">
        <v>68</v>
      </c>
    </row>
    <row r="19" spans="1:6" ht="27.75" customHeight="1">
      <c r="A19" s="58" t="s">
        <v>45</v>
      </c>
      <c r="B19" s="55">
        <v>720</v>
      </c>
      <c r="C19" s="70" t="s">
        <v>32</v>
      </c>
      <c r="D19" s="73">
        <f t="shared" si="1"/>
        <v>9059681</v>
      </c>
      <c r="E19" s="73">
        <f t="shared" si="1"/>
        <v>9098199.08</v>
      </c>
      <c r="F19" s="75" t="s">
        <v>68</v>
      </c>
    </row>
    <row r="20" spans="1:6" ht="30.75" customHeight="1" thickBot="1">
      <c r="A20" s="58" t="s">
        <v>10</v>
      </c>
      <c r="B20" s="56">
        <v>720</v>
      </c>
      <c r="C20" s="77" t="s">
        <v>66</v>
      </c>
      <c r="D20" s="78">
        <v>9059681</v>
      </c>
      <c r="E20" s="78">
        <v>9098199.08</v>
      </c>
      <c r="F20" s="79" t="s">
        <v>68</v>
      </c>
    </row>
    <row r="21" spans="1:6" ht="11.25">
      <c r="A21" s="19"/>
      <c r="B21" s="20"/>
      <c r="C21" s="20"/>
      <c r="D21" s="21"/>
      <c r="E21" s="22"/>
      <c r="F21" s="22"/>
    </row>
    <row r="22" spans="1:6" ht="12.75">
      <c r="A22" s="23"/>
      <c r="B22" s="24"/>
      <c r="C22" s="25"/>
      <c r="D22" s="26"/>
      <c r="E22" s="15"/>
      <c r="F22" s="15"/>
    </row>
    <row r="23" spans="1:6" ht="12.75">
      <c r="A23" s="59" t="s">
        <v>69</v>
      </c>
      <c r="B23" s="18"/>
      <c r="C23" s="18"/>
      <c r="D23" s="16" t="s">
        <v>396</v>
      </c>
      <c r="E23" s="15"/>
      <c r="F23" s="15"/>
    </row>
    <row r="24" spans="1:6" ht="14.25" customHeight="1">
      <c r="A24" s="60" t="s">
        <v>73</v>
      </c>
      <c r="B24" s="61" t="s">
        <v>72</v>
      </c>
      <c r="C24" s="17"/>
      <c r="D24" s="17"/>
      <c r="E24" s="15"/>
      <c r="F24" s="15"/>
    </row>
    <row r="25" spans="1:6" ht="22.5" customHeight="1">
      <c r="A25" s="59" t="s">
        <v>70</v>
      </c>
      <c r="B25" s="18"/>
      <c r="C25" s="18"/>
      <c r="D25" s="62" t="s">
        <v>397</v>
      </c>
      <c r="E25" s="15"/>
      <c r="F25" s="15"/>
    </row>
    <row r="26" spans="1:6" ht="12.75">
      <c r="A26" s="60" t="s">
        <v>71</v>
      </c>
      <c r="B26" s="61" t="s">
        <v>72</v>
      </c>
      <c r="C26" s="17"/>
      <c r="D26" s="17"/>
      <c r="E26" s="15"/>
      <c r="F26" s="15"/>
    </row>
    <row r="27" spans="1:6" ht="21" customHeight="1">
      <c r="A27" s="59" t="s">
        <v>11</v>
      </c>
      <c r="B27" s="18"/>
      <c r="C27" s="18"/>
      <c r="D27" s="62" t="s">
        <v>398</v>
      </c>
      <c r="E27" s="15"/>
      <c r="F27" s="15"/>
    </row>
    <row r="28" spans="1:6" ht="12.75">
      <c r="A28" s="60" t="s">
        <v>74</v>
      </c>
      <c r="B28" s="61" t="s">
        <v>72</v>
      </c>
      <c r="C28" s="17"/>
      <c r="D28" s="17"/>
      <c r="E28" s="15"/>
      <c r="F28" s="15"/>
    </row>
    <row r="29" spans="1:6" ht="12.75">
      <c r="A29" s="15"/>
      <c r="B29" s="15"/>
      <c r="C29" s="15"/>
      <c r="D29" s="15"/>
      <c r="E29" s="15"/>
      <c r="F29" s="15"/>
    </row>
    <row r="30" spans="1:6" ht="12.75">
      <c r="A30" s="111" t="s">
        <v>355</v>
      </c>
      <c r="B30" s="17"/>
      <c r="C30" s="17"/>
      <c r="D30" s="17"/>
      <c r="E30" s="17"/>
      <c r="F30" s="17"/>
    </row>
    <row r="138" spans="2:3" ht="11.25">
      <c r="B138" s="13"/>
      <c r="C138" s="13"/>
    </row>
    <row r="139" spans="2:3" ht="11.25">
      <c r="B139" s="14"/>
      <c r="C139" s="14"/>
    </row>
    <row r="140" spans="2:3" ht="11.25">
      <c r="B140" s="13"/>
      <c r="C140" s="13"/>
    </row>
    <row r="141" spans="2:3" ht="11.25">
      <c r="B141" s="14"/>
      <c r="C141" s="14"/>
    </row>
    <row r="142" spans="2:3" ht="11.25">
      <c r="B142" s="13"/>
      <c r="C142" s="13"/>
    </row>
  </sheetData>
  <sheetProtection/>
  <mergeCells count="8">
    <mergeCell ref="E4:E5"/>
    <mergeCell ref="F4:F5"/>
    <mergeCell ref="E1:F1"/>
    <mergeCell ref="A2:F2"/>
    <mergeCell ref="A4:A5"/>
    <mergeCell ref="B4:B5"/>
    <mergeCell ref="C4:C5"/>
    <mergeCell ref="D4:D5"/>
  </mergeCells>
  <printOptions/>
  <pageMargins left="0.64" right="0.2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kovmilkin hutyor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ковылкин</cp:lastModifiedBy>
  <cp:lastPrinted>2012-05-12T05:26:10Z</cp:lastPrinted>
  <dcterms:created xsi:type="dcterms:W3CDTF">2010-03-16T10:38:22Z</dcterms:created>
  <dcterms:modified xsi:type="dcterms:W3CDTF">2012-05-14T16:14:47Z</dcterms:modified>
  <cp:category/>
  <cp:version/>
  <cp:contentType/>
  <cp:contentStatus/>
</cp:coreProperties>
</file>