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кв2012" sheetId="1" r:id="rId1"/>
  </sheets>
  <definedNames/>
  <calcPr fullCalcOnLoad="1"/>
</workbook>
</file>

<file path=xl/sharedStrings.xml><?xml version="1.0" encoding="utf-8"?>
<sst xmlns="http://schemas.openxmlformats.org/spreadsheetml/2006/main" count="294" uniqueCount="163">
  <si>
    <t xml:space="preserve">Приложение </t>
  </si>
  <si>
    <t>к  решению Собрания депутатов Ковылкинского сельского поселения</t>
  </si>
  <si>
    <t>(тыс.рублей)</t>
  </si>
  <si>
    <t>№п/п</t>
  </si>
  <si>
    <t>Наименование мероприятия</t>
  </si>
  <si>
    <t xml:space="preserve">Источник 
финансир.
</t>
  </si>
  <si>
    <t xml:space="preserve">План
года
</t>
  </si>
  <si>
    <t xml:space="preserve">Факт исполн
за 12 мес.
</t>
  </si>
  <si>
    <t xml:space="preserve">% выполн  
за  12 мес
</t>
  </si>
  <si>
    <t>% выполнения к году</t>
  </si>
  <si>
    <t xml:space="preserve">Сроки 
выполнения
</t>
  </si>
  <si>
    <t xml:space="preserve">Способ закупок
исполнители
</t>
  </si>
  <si>
    <t>Оплата электроэнергии за уличное освещение</t>
  </si>
  <si>
    <t>местный бюджет</t>
  </si>
  <si>
    <t>Работы по обслуживанию уличного освещения</t>
  </si>
  <si>
    <t xml:space="preserve">                                 ИТОГО</t>
  </si>
  <si>
    <t>Содержание дорог (грейдерование, обкос обочин, текущий ремонт дорог)</t>
  </si>
  <si>
    <t>Работы по зимнему содержанию внутрипоселковых автомобильных дорог по улицам поселения</t>
  </si>
  <si>
    <t>4кв</t>
  </si>
  <si>
    <t xml:space="preserve">Закупки малого объема
МУП ЖКХ «Родник»
</t>
  </si>
  <si>
    <t>Работы по содержанию объектов озеленения (центральная площадь, тополиная аллея, парковая зона)</t>
  </si>
  <si>
    <t>Составление сметы на озеленение парковой зоны в х.Ковылкин</t>
  </si>
  <si>
    <t xml:space="preserve">Строительный контроль за работами по озеленению </t>
  </si>
  <si>
    <t xml:space="preserve">                              ИТОГО</t>
  </si>
  <si>
    <t>Приобретение глубинных насосов</t>
  </si>
  <si>
    <t>Услуги по межеванию земельных участков</t>
  </si>
  <si>
    <t xml:space="preserve">Закупки малого объема
ИП Виноградова Т.А.
</t>
  </si>
  <si>
    <t>1-4кв</t>
  </si>
  <si>
    <t>3кв</t>
  </si>
  <si>
    <t>1,4кв</t>
  </si>
  <si>
    <t>Областной бюджет</t>
  </si>
  <si>
    <t>2кв</t>
  </si>
  <si>
    <t>2-4кв</t>
  </si>
  <si>
    <t xml:space="preserve"> от 31.01.2013 года  № 17</t>
  </si>
  <si>
    <t xml:space="preserve"> Исполнение плана социально-экономического развития Ковылкинского сельского поселения за  2012 год </t>
  </si>
  <si>
    <t>Приобретение ламп ДРЛ</t>
  </si>
  <si>
    <t>Приобретение электротоваров для уличного освещения</t>
  </si>
  <si>
    <t>7</t>
  </si>
  <si>
    <t>Энергетическое обследование с разработкой энергетического паспорта</t>
  </si>
  <si>
    <t xml:space="preserve">Закупки малого объема
ООО«Кадастровый центр "Геоком"»
</t>
  </si>
  <si>
    <t>8.</t>
  </si>
  <si>
    <t>Покупка электротехнической продукции (сирены, мегафоны-громкоговорители)</t>
  </si>
  <si>
    <t xml:space="preserve">Закупки малого объема
ООО«Кампания Эвелен»
</t>
  </si>
  <si>
    <t xml:space="preserve">Закупки малого объема
МУП ЖКХ «Родник» 32366+
</t>
  </si>
  <si>
    <t>Погрузка, завоз и планировка грунта для благоустройства парковой зоны в х.Ковылкин</t>
  </si>
  <si>
    <t xml:space="preserve">Закупки малого объема
МУП ЖКХ «Родник»-20.781 
</t>
  </si>
  <si>
    <t>Погрузка и планировка грунта для укрепления дамбы в х.Ковылкин</t>
  </si>
  <si>
    <t xml:space="preserve">Закупки малого объема
МУП ЖКХ «Родник»-41.562 
</t>
  </si>
  <si>
    <t xml:space="preserve">Закупки малого объема
МУП ЖКХ "Станица" 27.00018
</t>
  </si>
  <si>
    <t>Текущий ремонт а/д по ул.Степная в х.Коминтерн</t>
  </si>
  <si>
    <t xml:space="preserve">Закупки малого объема
ИП Гогорян С.С. 41.492
</t>
  </si>
  <si>
    <t xml:space="preserve"> бюджет района</t>
  </si>
  <si>
    <t>Закупки малого объема                     ООО "Донпроект" 43.361</t>
  </si>
  <si>
    <t>Ямочный ремонт автодорог  х.Луговой</t>
  </si>
  <si>
    <t xml:space="preserve">Закупки малого объема
ООО «Стройарсенал»      
</t>
  </si>
  <si>
    <t>Текущий ремонт прилегающей территории к памятнику В.И.Ленину в х.Луговой</t>
  </si>
  <si>
    <t>Покупка дорожных знаков</t>
  </si>
  <si>
    <t xml:space="preserve">Закупки малого объема
ООО «Ландшафт» 48.878
</t>
  </si>
  <si>
    <t xml:space="preserve">Закупки малого объема
ООО «Стройарсенал» 18.949      
</t>
  </si>
  <si>
    <t>3-4кв</t>
  </si>
  <si>
    <t>Покупка цепей на ограждение памятника В.И.Ленину</t>
  </si>
  <si>
    <t xml:space="preserve">Закупки малого объема
ИП Севостьянов В.И.   9.984
</t>
  </si>
  <si>
    <t xml:space="preserve">Закупки малого объема
ООО«Стройпроект»
</t>
  </si>
  <si>
    <t>Уборка территории кладбищ х.Ковылкин, х.Луговой</t>
  </si>
  <si>
    <t xml:space="preserve">Закупки малого объема
МУП ЖКХ «Родник» 13.67889+17.224
</t>
  </si>
  <si>
    <t>Ямочный ремонт автодорог поселения</t>
  </si>
  <si>
    <t xml:space="preserve">Закупки малого объема
ООО «Ландшафт»      
</t>
  </si>
  <si>
    <t xml:space="preserve">Закупки малого объема
МУП ЖКХ «Родник»-72.453
</t>
  </si>
  <si>
    <t>Подсыпка грунта башен Рожновского в х.Ковылкин ул.Студенческая, пер.Железнодорожный</t>
  </si>
  <si>
    <t>Монтаж башни Рожновского по ул.Студенческая х.Ковылкин</t>
  </si>
  <si>
    <t xml:space="preserve">Закупки малого объема
ОАО Тацинскагроремтехника"  96.345
</t>
  </si>
  <si>
    <t>Покупка водонапорной башни БР-15У</t>
  </si>
  <si>
    <t xml:space="preserve">Закупки малого объема
ОАО Тацинскагроремтехника"  99.996
</t>
  </si>
  <si>
    <t xml:space="preserve">Разработка схемы газоснабжения х.Луговой Тацинского района </t>
  </si>
  <si>
    <t>Закупки малого объема                     ООО "Донпроект" 52.298</t>
  </si>
  <si>
    <t xml:space="preserve">Разработка схемы газоснабжения х.Ковылкин Тацинского района </t>
  </si>
  <si>
    <t>Наземные противоклещевые обработки</t>
  </si>
  <si>
    <t xml:space="preserve">Закупки малого объема
ООО "Тацинсксервис" 16.749
</t>
  </si>
  <si>
    <t>Благоустройство территории памятника В.И.Ленину</t>
  </si>
  <si>
    <t xml:space="preserve">Закупки малого объема
МУП ЖКХ «Родник» 21.929
</t>
  </si>
  <si>
    <t>Капитальный ремонт водопроводных сетей</t>
  </si>
  <si>
    <t xml:space="preserve">Закупки малого объема
МУП ЖКХ «Родник»41.557
</t>
  </si>
  <si>
    <t>Изготовление и установка металлоконструкции (стелла)</t>
  </si>
  <si>
    <t>ИП Демин М.А. 12.059</t>
  </si>
  <si>
    <t>Изготовление и установка изгороди парковой зоны в х.Ковылкин</t>
  </si>
  <si>
    <t xml:space="preserve">Закупки малого объема
ОАО Тацинскагроремтехника"  86.711
</t>
  </si>
  <si>
    <t xml:space="preserve">Закупки малого объема
ОАО Тацинскагроремтехника"  22.396
</t>
  </si>
  <si>
    <t>Благоустройство парковой зоны по ул.Мира в х.Ковылкин</t>
  </si>
  <si>
    <t xml:space="preserve">Закупки малого объема
МУП ЖКХ «Родник»-10.892
</t>
  </si>
  <si>
    <t>Скашивание травы по обочинам внутрипоселковых а/д на территории Ковылкинского сельского поселения</t>
  </si>
  <si>
    <t xml:space="preserve">Закупки малого объема
ИП Неумывайченко Н.Н.     
</t>
  </si>
  <si>
    <t xml:space="preserve">Закупки малого объема
ООО "Тацинсксервис" 3.400+3.400
</t>
  </si>
  <si>
    <t>Монтаж башни Рожновского по пер.Железнодорожный х.Ковылкин</t>
  </si>
  <si>
    <t xml:space="preserve">Закупки малого объема
ОАО Тацинскагроремтехника"  98.796
</t>
  </si>
  <si>
    <t xml:space="preserve">Закупки малого объема
ОАО Тацинскагроремтехника"  99.995
</t>
  </si>
  <si>
    <t>Работы по текущему ремонту ограждения кладбищ в хюКовылкин</t>
  </si>
  <si>
    <t xml:space="preserve">Закупки малого объема
МУП ЖКХ «Родник»-88.768
</t>
  </si>
  <si>
    <t>Работы по благоустройству тополиной аллеи при въезде в х.Ковылкин</t>
  </si>
  <si>
    <t xml:space="preserve">Закупки малого объема
МУП ЖКХ «Родник»-20.755
</t>
  </si>
  <si>
    <t>Текущий ремонт памятников на территории поселения</t>
  </si>
  <si>
    <t>Осуществление строительного контроля за выполнением работ по капремонту внутрипоселковых автодорог по ул.Степная в х.Бабовня, ул.Мира в х.Ковылкин</t>
  </si>
  <si>
    <t>Капитальный ремонт дорог по по ул.Степная в х.Бабовня</t>
  </si>
  <si>
    <t>Капитальный ремонт дорог по по ул.Степная в х.Коминтерн</t>
  </si>
  <si>
    <t>Капитальный ремонт дорог по по ул.Мира в х.Ковылкин</t>
  </si>
  <si>
    <t xml:space="preserve">Закупки малого объема
МБУ по Тацинскому району «Стройзаказчик» 4198+3661+4354=12213
</t>
  </si>
  <si>
    <t>Выполнение работ по содержанию кладбищ на территории поселения</t>
  </si>
  <si>
    <t xml:space="preserve">Закупки малого объема
МУП ЖКХ «Родник» 16.800
</t>
  </si>
  <si>
    <t>Работы по зимнему содержанию автомобильных дорог по улицам Ковылкинского сельского поселения</t>
  </si>
  <si>
    <t xml:space="preserve">Закупки малого объема
МУП ЖКХ «Родник» 35780+
</t>
  </si>
  <si>
    <t>Техническая инвентаризация водопроводных сетей</t>
  </si>
  <si>
    <t xml:space="preserve">Закупки малого объема
МП«Тацинское БТИ» 29.07702
</t>
  </si>
  <si>
    <t>1кв</t>
  </si>
  <si>
    <t xml:space="preserve">Закупки малого объема
МУП ЖКХ «Родник» 43.995+
</t>
  </si>
  <si>
    <t xml:space="preserve">Единственный источник ОАО «Энергосбыт Ростовэнерго» 128.139  </t>
  </si>
  <si>
    <t>Работы по зимнему содержанию внутрипоселковых автомобильных дорог по улицам поселения (россыпь противогололедных материалов)</t>
  </si>
  <si>
    <t xml:space="preserve">Закупки малого объема
ООО "Стандарт" 13.500
</t>
  </si>
  <si>
    <t>бюджет района</t>
  </si>
  <si>
    <t>Закупки малого объема                     ООО "Донпроект" 98.030</t>
  </si>
  <si>
    <t xml:space="preserve">Закупки малого объема
ИП Виноградова Т.А. 1.882
</t>
  </si>
  <si>
    <t>Разработка схемы газоснабжения х.Бабовня</t>
  </si>
  <si>
    <t xml:space="preserve">Разработка схемы газоснабжения х.Коминтерн </t>
  </si>
  <si>
    <r>
      <t>3-4</t>
    </r>
    <r>
      <rPr>
        <sz val="12"/>
        <rFont val="Times New Roman Cyr"/>
        <family val="1"/>
      </rPr>
      <t>кв</t>
    </r>
  </si>
  <si>
    <t xml:space="preserve">Закупки малого объема
МУП ЖКХ «Родник»-83.248 
</t>
  </si>
  <si>
    <t xml:space="preserve">Закупки малого объема
ООО «Ландшафт»-96.041 
</t>
  </si>
  <si>
    <t xml:space="preserve"> Текущий ремонт  здания Луговского сельского клуба </t>
  </si>
  <si>
    <t xml:space="preserve">Выполнение работ по составлению сметной документации на ремонт Луговского сельского клуба </t>
  </si>
  <si>
    <t>Проведение строительного контроля за выполнением работ по текущему ремонту Луговского сельского клуба</t>
  </si>
  <si>
    <t xml:space="preserve">Закупки малого объема
МБУ «Стройзаказчик» 1.1165
</t>
  </si>
  <si>
    <t xml:space="preserve">Закупки малого объема
МБУ «Стройзаказчик» 1.64545
</t>
  </si>
  <si>
    <t>Приобретение баннеров</t>
  </si>
  <si>
    <t>Приобретение флагов</t>
  </si>
  <si>
    <t>Оказание услуг по инвентариации и технической документации</t>
  </si>
  <si>
    <t xml:space="preserve">Закупки малого объема
МП«Тацинское БТИ» 3.01988
</t>
  </si>
  <si>
    <t>Закупки малого объема
ИП Бакланов В.Ю.  4.920+4650</t>
  </si>
  <si>
    <t>2-3кв</t>
  </si>
  <si>
    <t>Производство кадастровых работ по предоставлению координат характерных точек границ зем.участка Луговского клуба</t>
  </si>
  <si>
    <t xml:space="preserve">Закупки малого объема
ООО "Земледелие"  1.000
</t>
  </si>
  <si>
    <t xml:space="preserve">Энергетическое обследование объектов МБУК "ЦКО"с разработкой энергетического паспорта </t>
  </si>
  <si>
    <t>Закупки малого объема
ИП Литтау В.В. 2.100+2.100</t>
  </si>
  <si>
    <t>Обкос территории Ковылкинского сельского Дома культуры</t>
  </si>
  <si>
    <t xml:space="preserve">Закупки малого объема
МУП ЖКХ «Родник» =7.995
</t>
  </si>
  <si>
    <t>"Об итогах исполнения плана социально-экономического развития Ковылкинского сельского поселения за 2012 год"</t>
  </si>
  <si>
    <t>СЕТИ УЛИЧНОГО ОСВЕЩЕНИЯ</t>
  </si>
  <si>
    <t>ДОРОЖНОЕ ХОЗЯЙСТВО</t>
  </si>
  <si>
    <t>ОЗЕЛЕНЕНИЕ</t>
  </si>
  <si>
    <t xml:space="preserve">СОДЕРЖАНИЕ КЛАДБИЩ </t>
  </si>
  <si>
    <t xml:space="preserve">СОДЕРЖАНИЕ ПАМЯТНИКОВ И ПРОЧИЕ МЕРОПРИЯТИЯ ПО БЛАГОУСТРОЙСТВУ </t>
  </si>
  <si>
    <t xml:space="preserve"> ОБЪЕКТЫ КОММУНАЛЬНОГО ХОЗЯЙСТВА</t>
  </si>
  <si>
    <t>ПРОВЕДЕНИЕ ОБЯЗАТЕЛЬНОГО ЭНЕРГЕТИЧЕСКОГО ОБСЛЕДОВАНИЯ ОБЪЕКТОВ АДМИНИСТРАЦИИ ПОСЕЛЕНИЯ С РАЗРАБОТКОЙ ЭНЕРГЕТИЧЕСКОГО ПАСПОРТА</t>
  </si>
  <si>
    <t>ВСЕГО ПО АДМИНИСТРАЦИИ</t>
  </si>
  <si>
    <t>КУЛЬТУРА</t>
  </si>
  <si>
    <t>Текущий ремонт тротуаров в х.Ковылкин</t>
  </si>
  <si>
    <t>Электронный аукцион  ИП Гогорян Сергей Самвелович  353.830=304.300+49.530</t>
  </si>
  <si>
    <t>Электронный аукцион  ИП Гогорян Сергей Самвелович  366.999=315.600+51.399</t>
  </si>
  <si>
    <t>Электронный аукцион  ИП Гогорян Сергей Самвелович 308.552=265.400+43.152</t>
  </si>
  <si>
    <t>ВСЕГО ПО ПОСЕЛЕНИЮ</t>
  </si>
  <si>
    <t>ВСЕГО ПО КУЛЬТУРЕ</t>
  </si>
  <si>
    <t>Работы по содержанию территории х.Ковылкин</t>
  </si>
  <si>
    <t>Изготовление и установка металлоконструкции (флагштоки, баннеры)</t>
  </si>
  <si>
    <t>Составление смет на проектно-изыскательные работы по газификации населенных пунктов  поселения</t>
  </si>
  <si>
    <t>МЕРОПРИЯТИЯ ПО ЗАЩИТЕ НАСЕЛЕНИЯ И ТЕРРИТОРИИ ОТ ЧС ПРИРОДНОГО И ТЕХНОГЕННОГО ХАРАКТЕРА</t>
  </si>
  <si>
    <r>
      <t>1</t>
    </r>
    <r>
      <rPr>
        <sz val="12"/>
        <rFont val="Times New Roman Cyr"/>
        <family val="1"/>
      </rPr>
      <t>-2кв</t>
    </r>
  </si>
  <si>
    <t xml:space="preserve">Закупки малого объема
 ИП Коваль П.В. 24.200+24.000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</si>
</sst>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24" borderId="0" xfId="0" applyFont="1" applyFill="1" applyAlignment="1">
      <alignment/>
    </xf>
    <xf numFmtId="180" fontId="1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180" fontId="1" fillId="24" borderId="0" xfId="0" applyNumberFormat="1" applyFont="1" applyFill="1" applyAlignment="1">
      <alignment horizontal="center"/>
    </xf>
    <xf numFmtId="181" fontId="1" fillId="24" borderId="0" xfId="0" applyNumberFormat="1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80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wrapText="1"/>
    </xf>
    <xf numFmtId="49" fontId="3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wrapText="1"/>
    </xf>
    <xf numFmtId="180" fontId="1" fillId="24" borderId="10" xfId="0" applyNumberFormat="1" applyFont="1" applyFill="1" applyBorder="1" applyAlignment="1">
      <alignment wrapText="1"/>
    </xf>
    <xf numFmtId="181" fontId="1" fillId="24" borderId="10" xfId="0" applyNumberFormat="1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wrapText="1"/>
    </xf>
    <xf numFmtId="0" fontId="5" fillId="24" borderId="10" xfId="0" applyFont="1" applyFill="1" applyBorder="1" applyAlignment="1">
      <alignment wrapText="1"/>
    </xf>
    <xf numFmtId="181" fontId="5" fillId="24" borderId="10" xfId="0" applyNumberFormat="1" applyFont="1" applyFill="1" applyBorder="1" applyAlignment="1">
      <alignment horizontal="center" vertical="justify" wrapText="1"/>
    </xf>
    <xf numFmtId="0" fontId="24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180" fontId="3" fillId="24" borderId="10" xfId="0" applyNumberFormat="1" applyFont="1" applyFill="1" applyBorder="1" applyAlignment="1">
      <alignment wrapText="1"/>
    </xf>
    <xf numFmtId="181" fontId="6" fillId="24" borderId="10" xfId="0" applyNumberFormat="1" applyFont="1" applyFill="1" applyBorder="1" applyAlignment="1">
      <alignment horizontal="center" vertical="justify" wrapText="1"/>
    </xf>
    <xf numFmtId="0" fontId="24" fillId="24" borderId="10" xfId="0" applyFont="1" applyFill="1" applyBorder="1" applyAlignment="1">
      <alignment horizontal="center" vertical="top" wrapText="1"/>
    </xf>
    <xf numFmtId="180" fontId="1" fillId="24" borderId="10" xfId="0" applyNumberFormat="1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180" fontId="1" fillId="24" borderId="0" xfId="0" applyNumberFormat="1" applyFont="1" applyFill="1" applyAlignment="1">
      <alignment wrapText="1"/>
    </xf>
    <xf numFmtId="180" fontId="1" fillId="24" borderId="0" xfId="0" applyNumberFormat="1" applyFont="1" applyFill="1" applyAlignment="1">
      <alignment horizontal="center" wrapText="1"/>
    </xf>
    <xf numFmtId="181" fontId="1" fillId="24" borderId="0" xfId="0" applyNumberFormat="1" applyFont="1" applyFill="1" applyAlignment="1">
      <alignment horizontal="center" wrapText="1"/>
    </xf>
    <xf numFmtId="0" fontId="2" fillId="24" borderId="0" xfId="0" applyFont="1" applyFill="1" applyAlignment="1">
      <alignment wrapText="1"/>
    </xf>
    <xf numFmtId="180" fontId="25" fillId="24" borderId="0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 horizontal="right" vertical="top"/>
    </xf>
    <xf numFmtId="0" fontId="4" fillId="24" borderId="0" xfId="0" applyFont="1" applyFill="1" applyAlignment="1">
      <alignment/>
    </xf>
    <xf numFmtId="0" fontId="1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wrapText="1"/>
    </xf>
    <xf numFmtId="49" fontId="1" fillId="24" borderId="12" xfId="0" applyNumberFormat="1" applyFont="1" applyFill="1" applyBorder="1" applyAlignment="1">
      <alignment horizontal="center" wrapText="1"/>
    </xf>
    <xf numFmtId="180" fontId="3" fillId="24" borderId="0" xfId="0" applyNumberFormat="1" applyFont="1" applyFill="1" applyAlignment="1">
      <alignment horizontal="center" wrapText="1"/>
    </xf>
    <xf numFmtId="180" fontId="1" fillId="24" borderId="0" xfId="0" applyNumberFormat="1" applyFont="1" applyFill="1" applyBorder="1" applyAlignment="1">
      <alignment horizontal="center"/>
    </xf>
    <xf numFmtId="181" fontId="5" fillId="24" borderId="11" xfId="0" applyNumberFormat="1" applyFont="1" applyFill="1" applyBorder="1" applyAlignment="1">
      <alignment horizontal="center" vertical="justify" wrapText="1"/>
    </xf>
    <xf numFmtId="181" fontId="5" fillId="24" borderId="12" xfId="0" applyNumberFormat="1" applyFont="1" applyFill="1" applyBorder="1" applyAlignment="1">
      <alignment horizontal="center" vertical="justify" wrapText="1"/>
    </xf>
    <xf numFmtId="0" fontId="4" fillId="24" borderId="11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tabSelected="1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6.421875" style="1" customWidth="1"/>
    <col min="2" max="2" width="45.57421875" style="1" customWidth="1"/>
    <col min="3" max="3" width="10.28125" style="1" customWidth="1"/>
    <col min="4" max="5" width="9.28125" style="2" bestFit="1" customWidth="1"/>
    <col min="6" max="6" width="10.140625" style="2" bestFit="1" customWidth="1"/>
    <col min="7" max="7" width="9.8515625" style="2" customWidth="1"/>
    <col min="8" max="8" width="8.57421875" style="5" customWidth="1"/>
    <col min="9" max="9" width="28.421875" style="6" customWidth="1"/>
    <col min="10" max="16384" width="9.140625" style="3" customWidth="1"/>
  </cols>
  <sheetData>
    <row r="1" spans="7:9" ht="15" customHeight="1">
      <c r="G1" s="30"/>
      <c r="H1" s="30"/>
      <c r="I1" s="31" t="s">
        <v>0</v>
      </c>
    </row>
    <row r="2" spans="7:9" ht="17.25" customHeight="1">
      <c r="G2" s="30"/>
      <c r="H2" s="30"/>
      <c r="I2" s="31" t="s">
        <v>1</v>
      </c>
    </row>
    <row r="3" spans="7:9" ht="16.5" customHeight="1">
      <c r="G3" s="30"/>
      <c r="H3" s="30"/>
      <c r="I3" s="31" t="s">
        <v>141</v>
      </c>
    </row>
    <row r="4" spans="7:9" ht="15.75" customHeight="1">
      <c r="G4" s="30"/>
      <c r="H4" s="30"/>
      <c r="I4" s="31" t="s">
        <v>33</v>
      </c>
    </row>
    <row r="5" spans="7:9" ht="11.25" customHeight="1">
      <c r="G5" s="30"/>
      <c r="H5" s="30"/>
      <c r="I5" s="31"/>
    </row>
    <row r="6" spans="1:9" s="4" customFormat="1" ht="28.5" customHeight="1">
      <c r="A6" s="37" t="s">
        <v>34</v>
      </c>
      <c r="B6" s="37"/>
      <c r="C6" s="37"/>
      <c r="D6" s="37"/>
      <c r="E6" s="37"/>
      <c r="F6" s="37"/>
      <c r="G6" s="37"/>
      <c r="H6" s="37"/>
      <c r="I6" s="37"/>
    </row>
    <row r="7" spans="4:9" s="1" customFormat="1" ht="18" customHeight="1">
      <c r="D7" s="2"/>
      <c r="E7" s="2"/>
      <c r="F7" s="2"/>
      <c r="G7" s="2"/>
      <c r="H7" s="5"/>
      <c r="I7" s="6"/>
    </row>
    <row r="8" spans="4:9" s="1" customFormat="1" ht="15.75">
      <c r="D8" s="2"/>
      <c r="E8" s="2"/>
      <c r="F8" s="2"/>
      <c r="G8" s="2"/>
      <c r="H8" s="38" t="s">
        <v>2</v>
      </c>
      <c r="I8" s="38"/>
    </row>
    <row r="9" spans="1:9" s="10" customFormat="1" ht="81.75" customHeight="1">
      <c r="A9" s="7" t="s">
        <v>3</v>
      </c>
      <c r="B9" s="8" t="s">
        <v>4</v>
      </c>
      <c r="C9" s="8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9" t="s">
        <v>10</v>
      </c>
      <c r="I9" s="9" t="s">
        <v>11</v>
      </c>
    </row>
    <row r="10" spans="1:9" s="10" customFormat="1" ht="15.75">
      <c r="A10" s="11">
        <v>1</v>
      </c>
      <c r="B10" s="12" t="s">
        <v>142</v>
      </c>
      <c r="C10" s="13"/>
      <c r="D10" s="14"/>
      <c r="E10" s="14"/>
      <c r="F10" s="14"/>
      <c r="G10" s="14"/>
      <c r="H10" s="14"/>
      <c r="I10" s="15"/>
    </row>
    <row r="11" spans="1:9" s="10" customFormat="1" ht="46.5" customHeight="1">
      <c r="A11" s="16"/>
      <c r="B11" s="13" t="s">
        <v>12</v>
      </c>
      <c r="C11" s="17" t="s">
        <v>13</v>
      </c>
      <c r="D11" s="14">
        <v>128.1</v>
      </c>
      <c r="E11" s="14">
        <v>128.1</v>
      </c>
      <c r="F11" s="14">
        <f>E11/D11*100</f>
        <v>100</v>
      </c>
      <c r="G11" s="14">
        <f>E11/D11*100</f>
        <v>100</v>
      </c>
      <c r="H11" s="32" t="s">
        <v>27</v>
      </c>
      <c r="I11" s="18" t="s">
        <v>113</v>
      </c>
    </row>
    <row r="12" spans="1:9" s="10" customFormat="1" ht="31.5" customHeight="1">
      <c r="A12" s="16"/>
      <c r="B12" s="13" t="s">
        <v>14</v>
      </c>
      <c r="C12" s="17" t="s">
        <v>13</v>
      </c>
      <c r="D12" s="14">
        <v>27</v>
      </c>
      <c r="E12" s="14">
        <v>27</v>
      </c>
      <c r="F12" s="14">
        <f>E12/D12*100</f>
        <v>100</v>
      </c>
      <c r="G12" s="14">
        <f>E12/D12*100</f>
        <v>100</v>
      </c>
      <c r="H12" s="14" t="s">
        <v>18</v>
      </c>
      <c r="I12" s="18" t="s">
        <v>48</v>
      </c>
    </row>
    <row r="13" spans="1:9" s="10" customFormat="1" ht="30.75" customHeight="1">
      <c r="A13" s="16"/>
      <c r="B13" s="33" t="s">
        <v>35</v>
      </c>
      <c r="C13" s="17" t="s">
        <v>13</v>
      </c>
      <c r="D13" s="14">
        <v>14.2</v>
      </c>
      <c r="E13" s="14">
        <v>14.2</v>
      </c>
      <c r="F13" s="14">
        <f>E13/D13*100</f>
        <v>100</v>
      </c>
      <c r="G13" s="14">
        <f>E13/D13*100</f>
        <v>100</v>
      </c>
      <c r="H13" s="14" t="s">
        <v>18</v>
      </c>
      <c r="I13" s="18" t="s">
        <v>26</v>
      </c>
    </row>
    <row r="14" spans="1:9" s="10" customFormat="1" ht="38.25" customHeight="1">
      <c r="A14" s="16"/>
      <c r="B14" s="33" t="s">
        <v>36</v>
      </c>
      <c r="C14" s="17" t="s">
        <v>13</v>
      </c>
      <c r="D14" s="14">
        <v>1.9</v>
      </c>
      <c r="E14" s="14">
        <v>1.9</v>
      </c>
      <c r="F14" s="14">
        <f>E14/D14*100</f>
        <v>100</v>
      </c>
      <c r="G14" s="14">
        <f>E14/D14*100</f>
        <v>100</v>
      </c>
      <c r="H14" s="14" t="s">
        <v>18</v>
      </c>
      <c r="I14" s="18" t="s">
        <v>118</v>
      </c>
    </row>
    <row r="15" spans="1:9" s="10" customFormat="1" ht="15.75">
      <c r="A15" s="16"/>
      <c r="B15" s="19" t="s">
        <v>15</v>
      </c>
      <c r="C15" s="20"/>
      <c r="D15" s="21">
        <f>D11+D12+D13+D14</f>
        <v>171.2</v>
      </c>
      <c r="E15" s="21">
        <f>E11+E12+E13+E14</f>
        <v>171.2</v>
      </c>
      <c r="F15" s="21">
        <f>E15/D15*100</f>
        <v>100</v>
      </c>
      <c r="G15" s="21">
        <f>E15/D15*100</f>
        <v>100</v>
      </c>
      <c r="H15" s="21"/>
      <c r="I15" s="22"/>
    </row>
    <row r="16" spans="1:9" s="10" customFormat="1" ht="15.75">
      <c r="A16" s="11">
        <v>2</v>
      </c>
      <c r="B16" s="12" t="s">
        <v>143</v>
      </c>
      <c r="C16" s="17"/>
      <c r="D16" s="14"/>
      <c r="E16" s="14"/>
      <c r="F16" s="14"/>
      <c r="G16" s="14"/>
      <c r="H16" s="14"/>
      <c r="I16" s="18"/>
    </row>
    <row r="17" spans="1:9" s="10" customFormat="1" ht="54.75" customHeight="1" hidden="1">
      <c r="A17" s="16"/>
      <c r="B17" s="33" t="s">
        <v>16</v>
      </c>
      <c r="C17" s="17" t="s">
        <v>13</v>
      </c>
      <c r="D17" s="14">
        <v>0</v>
      </c>
      <c r="E17" s="14">
        <v>0</v>
      </c>
      <c r="F17" s="14" t="e">
        <f aca="true" t="shared" si="0" ref="F17:F35">E17/D17*100</f>
        <v>#DIV/0!</v>
      </c>
      <c r="G17" s="14" t="e">
        <f aca="true" t="shared" si="1" ref="G17:G32">E17/D17*100</f>
        <v>#DIV/0!</v>
      </c>
      <c r="H17" s="32"/>
      <c r="I17" s="18"/>
    </row>
    <row r="18" spans="1:9" s="10" customFormat="1" ht="61.5" customHeight="1">
      <c r="A18" s="16"/>
      <c r="B18" s="13" t="s">
        <v>114</v>
      </c>
      <c r="C18" s="17" t="s">
        <v>13</v>
      </c>
      <c r="D18" s="14">
        <v>13.5</v>
      </c>
      <c r="E18" s="14">
        <v>13.5</v>
      </c>
      <c r="F18" s="14">
        <f t="shared" si="0"/>
        <v>100</v>
      </c>
      <c r="G18" s="14">
        <f t="shared" si="1"/>
        <v>100</v>
      </c>
      <c r="H18" s="14" t="s">
        <v>111</v>
      </c>
      <c r="I18" s="18" t="s">
        <v>115</v>
      </c>
    </row>
    <row r="19" spans="1:9" s="10" customFormat="1" ht="60.75" customHeight="1">
      <c r="A19" s="16"/>
      <c r="B19" s="13" t="s">
        <v>17</v>
      </c>
      <c r="C19" s="17" t="s">
        <v>13</v>
      </c>
      <c r="D19" s="14">
        <v>44</v>
      </c>
      <c r="E19" s="14">
        <v>44</v>
      </c>
      <c r="F19" s="14">
        <f t="shared" si="0"/>
        <v>100</v>
      </c>
      <c r="G19" s="14">
        <f t="shared" si="1"/>
        <v>100</v>
      </c>
      <c r="H19" s="14" t="s">
        <v>111</v>
      </c>
      <c r="I19" s="18" t="s">
        <v>112</v>
      </c>
    </row>
    <row r="20" spans="1:9" s="10" customFormat="1" ht="50.25" customHeight="1">
      <c r="A20" s="16"/>
      <c r="B20" s="13" t="s">
        <v>107</v>
      </c>
      <c r="C20" s="17" t="s">
        <v>30</v>
      </c>
      <c r="D20" s="14">
        <v>36</v>
      </c>
      <c r="E20" s="14">
        <v>35.8</v>
      </c>
      <c r="F20" s="14">
        <f>E20/D20*100</f>
        <v>99.44444444444443</v>
      </c>
      <c r="G20" s="14">
        <f>E20/D20*100</f>
        <v>99.44444444444443</v>
      </c>
      <c r="H20" s="14" t="s">
        <v>29</v>
      </c>
      <c r="I20" s="18" t="s">
        <v>108</v>
      </c>
    </row>
    <row r="21" spans="1:9" s="10" customFormat="1" ht="46.5" customHeight="1">
      <c r="A21" s="16"/>
      <c r="B21" s="13" t="s">
        <v>17</v>
      </c>
      <c r="C21" s="17" t="s">
        <v>13</v>
      </c>
      <c r="D21" s="14">
        <f>32.4</f>
        <v>32.4</v>
      </c>
      <c r="E21" s="14">
        <f>32.4</f>
        <v>32.4</v>
      </c>
      <c r="F21" s="14">
        <f>E21/D21*100</f>
        <v>100</v>
      </c>
      <c r="G21" s="14">
        <f>E21/D21*100</f>
        <v>100</v>
      </c>
      <c r="H21" s="14" t="s">
        <v>18</v>
      </c>
      <c r="I21" s="18" t="s">
        <v>43</v>
      </c>
    </row>
    <row r="22" spans="1:9" s="10" customFormat="1" ht="51" customHeight="1">
      <c r="A22" s="16"/>
      <c r="B22" s="13" t="s">
        <v>89</v>
      </c>
      <c r="C22" s="17" t="s">
        <v>30</v>
      </c>
      <c r="D22" s="14">
        <v>46</v>
      </c>
      <c r="E22" s="14">
        <v>46</v>
      </c>
      <c r="F22" s="14">
        <f>E22/D22*100</f>
        <v>100</v>
      </c>
      <c r="G22" s="14">
        <f>E22/D22*100</f>
        <v>100</v>
      </c>
      <c r="H22" s="14" t="s">
        <v>32</v>
      </c>
      <c r="I22" s="18" t="s">
        <v>90</v>
      </c>
    </row>
    <row r="23" spans="1:9" s="10" customFormat="1" ht="29.25" customHeight="1">
      <c r="A23" s="16"/>
      <c r="B23" s="13" t="s">
        <v>151</v>
      </c>
      <c r="C23" s="17" t="s">
        <v>13</v>
      </c>
      <c r="D23" s="14">
        <v>100</v>
      </c>
      <c r="E23" s="14">
        <v>100</v>
      </c>
      <c r="F23" s="14">
        <f t="shared" si="0"/>
        <v>100</v>
      </c>
      <c r="G23" s="14">
        <f t="shared" si="1"/>
        <v>100</v>
      </c>
      <c r="H23" s="25" t="s">
        <v>28</v>
      </c>
      <c r="I23" s="18" t="s">
        <v>66</v>
      </c>
    </row>
    <row r="24" spans="1:9" s="10" customFormat="1" ht="30" customHeight="1">
      <c r="A24" s="16"/>
      <c r="B24" s="13" t="s">
        <v>65</v>
      </c>
      <c r="C24" s="17" t="s">
        <v>13</v>
      </c>
      <c r="D24" s="14">
        <v>70.9</v>
      </c>
      <c r="E24" s="14">
        <v>70.9</v>
      </c>
      <c r="F24" s="14">
        <f>E24/D24*100</f>
        <v>100</v>
      </c>
      <c r="G24" s="14">
        <f>E24/D24*100</f>
        <v>100</v>
      </c>
      <c r="H24" s="25" t="s">
        <v>28</v>
      </c>
      <c r="I24" s="18" t="s">
        <v>54</v>
      </c>
    </row>
    <row r="25" spans="1:9" s="10" customFormat="1" ht="30.75" customHeight="1">
      <c r="A25" s="16"/>
      <c r="B25" s="13" t="s">
        <v>53</v>
      </c>
      <c r="C25" s="17" t="s">
        <v>13</v>
      </c>
      <c r="D25" s="14">
        <v>70.9</v>
      </c>
      <c r="E25" s="14">
        <v>70.9</v>
      </c>
      <c r="F25" s="14">
        <f t="shared" si="0"/>
        <v>100</v>
      </c>
      <c r="G25" s="14">
        <f t="shared" si="1"/>
        <v>100</v>
      </c>
      <c r="H25" s="25" t="s">
        <v>18</v>
      </c>
      <c r="I25" s="18" t="s">
        <v>54</v>
      </c>
    </row>
    <row r="26" spans="1:9" s="10" customFormat="1" ht="24" customHeight="1">
      <c r="A26" s="35"/>
      <c r="B26" s="41" t="s">
        <v>103</v>
      </c>
      <c r="C26" s="17" t="s">
        <v>30</v>
      </c>
      <c r="D26" s="14">
        <v>315.6</v>
      </c>
      <c r="E26" s="14">
        <v>315.6</v>
      </c>
      <c r="F26" s="14">
        <f>E26/D26*100</f>
        <v>100</v>
      </c>
      <c r="G26" s="14">
        <f>E26/D26*100</f>
        <v>100</v>
      </c>
      <c r="H26" s="25" t="s">
        <v>18</v>
      </c>
      <c r="I26" s="39" t="s">
        <v>153</v>
      </c>
    </row>
    <row r="27" spans="1:9" s="10" customFormat="1" ht="24.75" customHeight="1">
      <c r="A27" s="36"/>
      <c r="B27" s="42"/>
      <c r="C27" s="17" t="s">
        <v>13</v>
      </c>
      <c r="D27" s="14">
        <v>51.4</v>
      </c>
      <c r="E27" s="14">
        <v>51.4</v>
      </c>
      <c r="F27" s="14">
        <f>E27/D27*100</f>
        <v>100</v>
      </c>
      <c r="G27" s="14">
        <f>E27/D27*100</f>
        <v>100</v>
      </c>
      <c r="H27" s="25" t="s">
        <v>18</v>
      </c>
      <c r="I27" s="40"/>
    </row>
    <row r="28" spans="1:9" s="10" customFormat="1" ht="26.25" customHeight="1">
      <c r="A28" s="35"/>
      <c r="B28" s="41" t="s">
        <v>102</v>
      </c>
      <c r="C28" s="17" t="s">
        <v>30</v>
      </c>
      <c r="D28" s="14">
        <v>304.3</v>
      </c>
      <c r="E28" s="14">
        <v>304.3</v>
      </c>
      <c r="F28" s="14">
        <f t="shared" si="0"/>
        <v>100</v>
      </c>
      <c r="G28" s="14">
        <f t="shared" si="1"/>
        <v>100</v>
      </c>
      <c r="H28" s="25" t="s">
        <v>18</v>
      </c>
      <c r="I28" s="39" t="s">
        <v>152</v>
      </c>
    </row>
    <row r="29" spans="1:9" s="10" customFormat="1" ht="24.75" customHeight="1">
      <c r="A29" s="36"/>
      <c r="B29" s="42"/>
      <c r="C29" s="17" t="s">
        <v>13</v>
      </c>
      <c r="D29" s="14">
        <v>49.7</v>
      </c>
      <c r="E29" s="14">
        <v>49.5</v>
      </c>
      <c r="F29" s="14">
        <f t="shared" si="0"/>
        <v>99.59758551307847</v>
      </c>
      <c r="G29" s="14">
        <f t="shared" si="1"/>
        <v>99.59758551307847</v>
      </c>
      <c r="H29" s="25" t="s">
        <v>18</v>
      </c>
      <c r="I29" s="40"/>
    </row>
    <row r="30" spans="1:9" s="10" customFormat="1" ht="27.75" customHeight="1">
      <c r="A30" s="35"/>
      <c r="B30" s="41" t="s">
        <v>101</v>
      </c>
      <c r="C30" s="17" t="s">
        <v>30</v>
      </c>
      <c r="D30" s="14">
        <v>265.4</v>
      </c>
      <c r="E30" s="14">
        <v>265.4</v>
      </c>
      <c r="F30" s="14">
        <f>E30/D30*100</f>
        <v>100</v>
      </c>
      <c r="G30" s="14">
        <f>E30/D30*100</f>
        <v>100</v>
      </c>
      <c r="H30" s="25" t="s">
        <v>18</v>
      </c>
      <c r="I30" s="39" t="s">
        <v>154</v>
      </c>
    </row>
    <row r="31" spans="1:9" s="10" customFormat="1" ht="26.25">
      <c r="A31" s="36"/>
      <c r="B31" s="42"/>
      <c r="C31" s="17" t="s">
        <v>13</v>
      </c>
      <c r="D31" s="14">
        <v>43.1</v>
      </c>
      <c r="E31" s="14">
        <v>43.1</v>
      </c>
      <c r="F31" s="14">
        <f>E31/D31*100</f>
        <v>100</v>
      </c>
      <c r="G31" s="14">
        <f>E31/D31*100</f>
        <v>100</v>
      </c>
      <c r="H31" s="25" t="s">
        <v>18</v>
      </c>
      <c r="I31" s="40"/>
    </row>
    <row r="32" spans="1:9" s="10" customFormat="1" ht="63.75">
      <c r="A32" s="16"/>
      <c r="B32" s="13" t="s">
        <v>100</v>
      </c>
      <c r="C32" s="17" t="s">
        <v>13</v>
      </c>
      <c r="D32" s="14">
        <v>12.2</v>
      </c>
      <c r="E32" s="14">
        <v>12.2</v>
      </c>
      <c r="F32" s="14">
        <f t="shared" si="0"/>
        <v>100</v>
      </c>
      <c r="G32" s="14">
        <f t="shared" si="1"/>
        <v>100</v>
      </c>
      <c r="H32" s="25" t="s">
        <v>18</v>
      </c>
      <c r="I32" s="18" t="s">
        <v>104</v>
      </c>
    </row>
    <row r="33" spans="1:9" s="10" customFormat="1" ht="36" customHeight="1">
      <c r="A33" s="16"/>
      <c r="B33" s="13" t="s">
        <v>56</v>
      </c>
      <c r="C33" s="17" t="s">
        <v>13</v>
      </c>
      <c r="D33" s="14">
        <v>18.9</v>
      </c>
      <c r="E33" s="14">
        <v>18.9</v>
      </c>
      <c r="F33" s="14">
        <f>E33/D33*100</f>
        <v>100</v>
      </c>
      <c r="G33" s="14">
        <f>E33/D33*100</f>
        <v>100</v>
      </c>
      <c r="H33" s="25" t="s">
        <v>59</v>
      </c>
      <c r="I33" s="18" t="s">
        <v>58</v>
      </c>
    </row>
    <row r="34" spans="1:9" s="10" customFormat="1" ht="38.25">
      <c r="A34" s="16"/>
      <c r="B34" s="13" t="s">
        <v>49</v>
      </c>
      <c r="C34" s="17" t="s">
        <v>13</v>
      </c>
      <c r="D34" s="14">
        <v>41.5</v>
      </c>
      <c r="E34" s="14">
        <v>41.5</v>
      </c>
      <c r="F34" s="14">
        <f t="shared" si="0"/>
        <v>100</v>
      </c>
      <c r="G34" s="14">
        <f>E34/D34*100</f>
        <v>100</v>
      </c>
      <c r="H34" s="32" t="s">
        <v>18</v>
      </c>
      <c r="I34" s="18" t="s">
        <v>50</v>
      </c>
    </row>
    <row r="35" spans="1:9" s="10" customFormat="1" ht="15.75">
      <c r="A35" s="16"/>
      <c r="B35" s="19" t="s">
        <v>15</v>
      </c>
      <c r="C35" s="20"/>
      <c r="D35" s="21">
        <f>D18+D19+D20+D21+D22+D23+D24+D25+D26+D27+D28+D29+D30+D31+D32+D33+D34</f>
        <v>1515.8</v>
      </c>
      <c r="E35" s="21">
        <f>E18+E19+E20+E21+E22+E23+E24+E25+E26+E27+E28+E29+E30+E31+E32+E33+E34</f>
        <v>1515.3999999999999</v>
      </c>
      <c r="F35" s="21">
        <f t="shared" si="0"/>
        <v>99.97361129436601</v>
      </c>
      <c r="G35" s="21">
        <f>E35/D35*100</f>
        <v>99.97361129436601</v>
      </c>
      <c r="H35" s="21"/>
      <c r="I35" s="22"/>
    </row>
    <row r="36" spans="1:9" s="10" customFormat="1" ht="15.75">
      <c r="A36" s="11">
        <v>3</v>
      </c>
      <c r="B36" s="12" t="s">
        <v>144</v>
      </c>
      <c r="C36" s="17"/>
      <c r="D36" s="14"/>
      <c r="E36" s="14"/>
      <c r="F36" s="14"/>
      <c r="G36" s="14"/>
      <c r="H36" s="14"/>
      <c r="I36" s="18"/>
    </row>
    <row r="37" spans="1:9" s="10" customFormat="1" ht="38.25">
      <c r="A37" s="11"/>
      <c r="B37" s="34" t="s">
        <v>157</v>
      </c>
      <c r="C37" s="17" t="s">
        <v>13</v>
      </c>
      <c r="D37" s="14">
        <v>88.8</v>
      </c>
      <c r="E37" s="14">
        <v>88.8</v>
      </c>
      <c r="F37" s="14">
        <f>E37/D37*100</f>
        <v>100</v>
      </c>
      <c r="G37" s="14">
        <f>E37/D37*100</f>
        <v>100</v>
      </c>
      <c r="H37" s="25" t="s">
        <v>32</v>
      </c>
      <c r="I37" s="18" t="s">
        <v>96</v>
      </c>
    </row>
    <row r="38" spans="1:9" s="10" customFormat="1" ht="38.25">
      <c r="A38" s="11"/>
      <c r="B38" s="34" t="s">
        <v>97</v>
      </c>
      <c r="C38" s="17" t="s">
        <v>13</v>
      </c>
      <c r="D38" s="14">
        <v>20.7</v>
      </c>
      <c r="E38" s="14">
        <v>20.7</v>
      </c>
      <c r="F38" s="14">
        <f>E38/D38*100</f>
        <v>100</v>
      </c>
      <c r="G38" s="14">
        <f>E38/D38*100</f>
        <v>100</v>
      </c>
      <c r="H38" s="25" t="s">
        <v>32</v>
      </c>
      <c r="I38" s="18" t="s">
        <v>98</v>
      </c>
    </row>
    <row r="39" spans="1:9" s="10" customFormat="1" ht="52.5" customHeight="1">
      <c r="A39" s="16"/>
      <c r="B39" s="34" t="s">
        <v>87</v>
      </c>
      <c r="C39" s="17" t="s">
        <v>13</v>
      </c>
      <c r="D39" s="14">
        <v>10.9</v>
      </c>
      <c r="E39" s="14">
        <v>10.9</v>
      </c>
      <c r="F39" s="14">
        <f>E39/D39*100</f>
        <v>100</v>
      </c>
      <c r="G39" s="14">
        <f>E39/D39*100</f>
        <v>100</v>
      </c>
      <c r="H39" s="25" t="s">
        <v>31</v>
      </c>
      <c r="I39" s="18" t="s">
        <v>88</v>
      </c>
    </row>
    <row r="40" spans="1:9" s="10" customFormat="1" ht="61.5" customHeight="1">
      <c r="A40" s="16"/>
      <c r="B40" s="34" t="s">
        <v>20</v>
      </c>
      <c r="C40" s="17" t="s">
        <v>13</v>
      </c>
      <c r="D40" s="14">
        <v>72.5</v>
      </c>
      <c r="E40" s="14">
        <v>72.5</v>
      </c>
      <c r="F40" s="14">
        <f aca="true" t="shared" si="2" ref="F40:F58">E40/D40*100</f>
        <v>100</v>
      </c>
      <c r="G40" s="14">
        <f>E40/D40*100</f>
        <v>100</v>
      </c>
      <c r="H40" s="25" t="s">
        <v>32</v>
      </c>
      <c r="I40" s="18" t="s">
        <v>67</v>
      </c>
    </row>
    <row r="41" spans="1:9" s="10" customFormat="1" ht="35.25" customHeight="1" hidden="1">
      <c r="A41" s="16"/>
      <c r="B41" s="13" t="s">
        <v>21</v>
      </c>
      <c r="C41" s="17" t="s">
        <v>13</v>
      </c>
      <c r="D41" s="14"/>
      <c r="E41" s="14"/>
      <c r="F41" s="14"/>
      <c r="G41" s="14"/>
      <c r="H41" s="14"/>
      <c r="I41" s="18"/>
    </row>
    <row r="42" spans="1:9" s="10" customFormat="1" ht="31.5" hidden="1">
      <c r="A42" s="16"/>
      <c r="B42" s="13" t="s">
        <v>22</v>
      </c>
      <c r="C42" s="17" t="s">
        <v>13</v>
      </c>
      <c r="D42" s="14"/>
      <c r="E42" s="14"/>
      <c r="F42" s="14"/>
      <c r="G42" s="14"/>
      <c r="H42" s="14"/>
      <c r="I42" s="18"/>
    </row>
    <row r="43" spans="1:9" s="10" customFormat="1" ht="47.25">
      <c r="A43" s="16"/>
      <c r="B43" s="13" t="s">
        <v>44</v>
      </c>
      <c r="C43" s="17" t="s">
        <v>13</v>
      </c>
      <c r="D43" s="14">
        <v>20.8</v>
      </c>
      <c r="E43" s="14">
        <v>20.8</v>
      </c>
      <c r="F43" s="14">
        <f>E43/D43*100</f>
        <v>100</v>
      </c>
      <c r="G43" s="14">
        <f>E43/D43*100</f>
        <v>100</v>
      </c>
      <c r="H43" s="32" t="s">
        <v>18</v>
      </c>
      <c r="I43" s="18" t="s">
        <v>45</v>
      </c>
    </row>
    <row r="44" spans="1:9" s="10" customFormat="1" ht="15.75">
      <c r="A44" s="16"/>
      <c r="B44" s="19" t="s">
        <v>23</v>
      </c>
      <c r="C44" s="20"/>
      <c r="D44" s="21">
        <f>D37+D38+D39+D40+D41+D42+D43</f>
        <v>213.70000000000002</v>
      </c>
      <c r="E44" s="21">
        <f>E37+E38+E39+E40+E41+E42+E43</f>
        <v>213.70000000000002</v>
      </c>
      <c r="F44" s="21">
        <f t="shared" si="2"/>
        <v>100</v>
      </c>
      <c r="G44" s="21">
        <f>E44/D44*100</f>
        <v>100</v>
      </c>
      <c r="H44" s="21"/>
      <c r="I44" s="22"/>
    </row>
    <row r="45" spans="1:9" s="10" customFormat="1" ht="15.75">
      <c r="A45" s="11">
        <v>4</v>
      </c>
      <c r="B45" s="12" t="s">
        <v>145</v>
      </c>
      <c r="C45" s="17"/>
      <c r="D45" s="14"/>
      <c r="E45" s="14"/>
      <c r="F45" s="14"/>
      <c r="G45" s="14"/>
      <c r="H45" s="14"/>
      <c r="I45" s="18"/>
    </row>
    <row r="46" spans="1:9" s="10" customFormat="1" ht="31.5" customHeight="1">
      <c r="A46" s="16"/>
      <c r="B46" s="13" t="s">
        <v>105</v>
      </c>
      <c r="C46" s="17" t="s">
        <v>13</v>
      </c>
      <c r="D46" s="14">
        <v>16.8</v>
      </c>
      <c r="E46" s="14">
        <v>16.8</v>
      </c>
      <c r="F46" s="14">
        <f t="shared" si="2"/>
        <v>100</v>
      </c>
      <c r="G46" s="14">
        <f aca="true" t="shared" si="3" ref="G46:G58">E46/D46*100</f>
        <v>100</v>
      </c>
      <c r="H46" s="14" t="s">
        <v>31</v>
      </c>
      <c r="I46" s="18" t="s">
        <v>106</v>
      </c>
    </row>
    <row r="47" spans="1:9" s="10" customFormat="1" ht="30.75" customHeight="1">
      <c r="A47" s="16"/>
      <c r="B47" s="13" t="s">
        <v>95</v>
      </c>
      <c r="C47" s="17" t="s">
        <v>13</v>
      </c>
      <c r="D47" s="14">
        <v>44.9</v>
      </c>
      <c r="E47" s="14">
        <v>44.9</v>
      </c>
      <c r="F47" s="14">
        <f>E47/D47*100</f>
        <v>100</v>
      </c>
      <c r="G47" s="14">
        <f>E47/D47*100</f>
        <v>100</v>
      </c>
      <c r="H47" s="14" t="s">
        <v>31</v>
      </c>
      <c r="I47" s="18" t="s">
        <v>19</v>
      </c>
    </row>
    <row r="48" spans="1:9" s="10" customFormat="1" ht="39.75" customHeight="1">
      <c r="A48" s="16"/>
      <c r="B48" s="13" t="s">
        <v>63</v>
      </c>
      <c r="C48" s="17" t="s">
        <v>13</v>
      </c>
      <c r="D48" s="14">
        <f>13.7+17.2</f>
        <v>30.9</v>
      </c>
      <c r="E48" s="14">
        <v>30.9</v>
      </c>
      <c r="F48" s="14">
        <f>E48/D48*100</f>
        <v>100</v>
      </c>
      <c r="G48" s="14">
        <f>E48/D48*100</f>
        <v>100</v>
      </c>
      <c r="H48" s="14" t="s">
        <v>28</v>
      </c>
      <c r="I48" s="18" t="s">
        <v>64</v>
      </c>
    </row>
    <row r="49" spans="1:9" s="10" customFormat="1" ht="19.5" customHeight="1">
      <c r="A49" s="16"/>
      <c r="B49" s="19" t="s">
        <v>23</v>
      </c>
      <c r="C49" s="20"/>
      <c r="D49" s="21">
        <f>D46+D47+D48</f>
        <v>92.6</v>
      </c>
      <c r="E49" s="21">
        <f>E46+E47+E48</f>
        <v>92.6</v>
      </c>
      <c r="F49" s="21">
        <f>E49/D49*100</f>
        <v>100</v>
      </c>
      <c r="G49" s="21">
        <f>E49/D49*100</f>
        <v>100</v>
      </c>
      <c r="H49" s="21"/>
      <c r="I49" s="22"/>
    </row>
    <row r="50" spans="1:9" s="10" customFormat="1" ht="26.25">
      <c r="A50" s="11">
        <v>5</v>
      </c>
      <c r="B50" s="12" t="s">
        <v>146</v>
      </c>
      <c r="C50" s="17"/>
      <c r="D50" s="14"/>
      <c r="E50" s="14"/>
      <c r="F50" s="14"/>
      <c r="G50" s="14"/>
      <c r="H50" s="14"/>
      <c r="I50" s="18"/>
    </row>
    <row r="51" spans="1:9" s="10" customFormat="1" ht="33" customHeight="1">
      <c r="A51" s="16"/>
      <c r="B51" s="13" t="s">
        <v>99</v>
      </c>
      <c r="C51" s="17" t="s">
        <v>13</v>
      </c>
      <c r="D51" s="14">
        <v>24.1</v>
      </c>
      <c r="E51" s="14">
        <v>24.1</v>
      </c>
      <c r="F51" s="14">
        <f t="shared" si="2"/>
        <v>100</v>
      </c>
      <c r="G51" s="14">
        <f t="shared" si="3"/>
        <v>100</v>
      </c>
      <c r="H51" s="14" t="s">
        <v>31</v>
      </c>
      <c r="I51" s="18" t="s">
        <v>19</v>
      </c>
    </row>
    <row r="52" spans="1:9" s="10" customFormat="1" ht="38.25" customHeight="1">
      <c r="A52" s="16"/>
      <c r="B52" s="13" t="s">
        <v>158</v>
      </c>
      <c r="C52" s="17" t="s">
        <v>13</v>
      </c>
      <c r="D52" s="14">
        <v>22.4</v>
      </c>
      <c r="E52" s="14">
        <v>22.4</v>
      </c>
      <c r="F52" s="14">
        <f t="shared" si="2"/>
        <v>100</v>
      </c>
      <c r="G52" s="14">
        <f t="shared" si="3"/>
        <v>100</v>
      </c>
      <c r="H52" s="14" t="s">
        <v>31</v>
      </c>
      <c r="I52" s="18" t="s">
        <v>86</v>
      </c>
    </row>
    <row r="53" spans="1:9" s="10" customFormat="1" ht="39" customHeight="1">
      <c r="A53" s="16"/>
      <c r="B53" s="13" t="s">
        <v>84</v>
      </c>
      <c r="C53" s="17" t="s">
        <v>13</v>
      </c>
      <c r="D53" s="14">
        <v>86.7</v>
      </c>
      <c r="E53" s="14">
        <v>86.7</v>
      </c>
      <c r="F53" s="14">
        <f t="shared" si="2"/>
        <v>100</v>
      </c>
      <c r="G53" s="14">
        <f t="shared" si="3"/>
        <v>100</v>
      </c>
      <c r="H53" s="14" t="s">
        <v>31</v>
      </c>
      <c r="I53" s="18" t="s">
        <v>85</v>
      </c>
    </row>
    <row r="54" spans="1:9" s="10" customFormat="1" ht="31.5">
      <c r="A54" s="16"/>
      <c r="B54" s="13" t="s">
        <v>82</v>
      </c>
      <c r="C54" s="17" t="s">
        <v>13</v>
      </c>
      <c r="D54" s="14">
        <v>12.1</v>
      </c>
      <c r="E54" s="14">
        <v>12.1</v>
      </c>
      <c r="F54" s="14">
        <f>E54/D54*100</f>
        <v>100</v>
      </c>
      <c r="G54" s="14">
        <f>E54/D54*100</f>
        <v>100</v>
      </c>
      <c r="H54" s="14" t="s">
        <v>31</v>
      </c>
      <c r="I54" s="18" t="s">
        <v>83</v>
      </c>
    </row>
    <row r="55" spans="1:9" s="10" customFormat="1" ht="31.5" customHeight="1">
      <c r="A55" s="16"/>
      <c r="B55" s="13" t="s">
        <v>78</v>
      </c>
      <c r="C55" s="17" t="s">
        <v>13</v>
      </c>
      <c r="D55" s="14">
        <v>21.9</v>
      </c>
      <c r="E55" s="14">
        <v>21.9</v>
      </c>
      <c r="F55" s="14">
        <f t="shared" si="2"/>
        <v>100</v>
      </c>
      <c r="G55" s="14">
        <f t="shared" si="3"/>
        <v>100</v>
      </c>
      <c r="H55" s="14" t="s">
        <v>31</v>
      </c>
      <c r="I55" s="18" t="s">
        <v>79</v>
      </c>
    </row>
    <row r="56" spans="1:9" s="10" customFormat="1" ht="30.75" customHeight="1">
      <c r="A56" s="16"/>
      <c r="B56" s="13" t="s">
        <v>60</v>
      </c>
      <c r="C56" s="17" t="s">
        <v>13</v>
      </c>
      <c r="D56" s="14">
        <v>10</v>
      </c>
      <c r="E56" s="14">
        <v>10</v>
      </c>
      <c r="F56" s="14">
        <f t="shared" si="2"/>
        <v>100</v>
      </c>
      <c r="G56" s="14">
        <f t="shared" si="3"/>
        <v>100</v>
      </c>
      <c r="H56" s="25" t="s">
        <v>59</v>
      </c>
      <c r="I56" s="18" t="s">
        <v>61</v>
      </c>
    </row>
    <row r="57" spans="1:9" s="10" customFormat="1" ht="30" customHeight="1">
      <c r="A57" s="16"/>
      <c r="B57" s="13" t="s">
        <v>55</v>
      </c>
      <c r="C57" s="17" t="s">
        <v>13</v>
      </c>
      <c r="D57" s="14">
        <v>48.9</v>
      </c>
      <c r="E57" s="14">
        <v>48.9</v>
      </c>
      <c r="F57" s="14">
        <f>E57/D57*100</f>
        <v>100</v>
      </c>
      <c r="G57" s="14">
        <f>E57/D57*100</f>
        <v>100</v>
      </c>
      <c r="H57" s="25" t="s">
        <v>59</v>
      </c>
      <c r="I57" s="18" t="s">
        <v>57</v>
      </c>
    </row>
    <row r="58" spans="1:9" s="10" customFormat="1" ht="15.75">
      <c r="A58" s="16"/>
      <c r="B58" s="19" t="s">
        <v>15</v>
      </c>
      <c r="C58" s="20"/>
      <c r="D58" s="21">
        <f>D51+D52+D53+D54+D55+D56+D57</f>
        <v>226.1</v>
      </c>
      <c r="E58" s="21">
        <f>E51+E52+E53+E54+E55+E56+E57</f>
        <v>226.1</v>
      </c>
      <c r="F58" s="21">
        <f t="shared" si="2"/>
        <v>100</v>
      </c>
      <c r="G58" s="21">
        <f t="shared" si="3"/>
        <v>100</v>
      </c>
      <c r="H58" s="21"/>
      <c r="I58" s="22"/>
    </row>
    <row r="59" spans="1:9" s="10" customFormat="1" ht="15.75">
      <c r="A59" s="11">
        <v>6</v>
      </c>
      <c r="B59" s="23" t="s">
        <v>147</v>
      </c>
      <c r="C59" s="17"/>
      <c r="D59" s="14"/>
      <c r="E59" s="14"/>
      <c r="F59" s="14"/>
      <c r="G59" s="14"/>
      <c r="H59" s="14"/>
      <c r="I59" s="18"/>
    </row>
    <row r="60" spans="1:9" s="10" customFormat="1" ht="29.25" customHeight="1">
      <c r="A60" s="16"/>
      <c r="B60" s="13" t="s">
        <v>80</v>
      </c>
      <c r="C60" s="17" t="s">
        <v>13</v>
      </c>
      <c r="D60" s="14">
        <v>41.6</v>
      </c>
      <c r="E60" s="14">
        <v>41.6</v>
      </c>
      <c r="F60" s="14">
        <f>E60/D60*100</f>
        <v>100</v>
      </c>
      <c r="G60" s="14">
        <f>E60/D60*100</f>
        <v>100</v>
      </c>
      <c r="H60" s="14" t="s">
        <v>31</v>
      </c>
      <c r="I60" s="18" t="s">
        <v>81</v>
      </c>
    </row>
    <row r="61" spans="1:9" s="10" customFormat="1" ht="32.25" customHeight="1">
      <c r="A61" s="16"/>
      <c r="B61" s="13" t="s">
        <v>24</v>
      </c>
      <c r="C61" s="17" t="s">
        <v>13</v>
      </c>
      <c r="D61" s="14">
        <f>24.2+24</f>
        <v>48.2</v>
      </c>
      <c r="E61" s="14">
        <f>24.2+24</f>
        <v>48.2</v>
      </c>
      <c r="F61" s="14">
        <f>E61/D61*100</f>
        <v>100</v>
      </c>
      <c r="G61" s="14">
        <f>E61/D61*100</f>
        <v>100</v>
      </c>
      <c r="H61" s="24" t="s">
        <v>161</v>
      </c>
      <c r="I61" s="18" t="s">
        <v>162</v>
      </c>
    </row>
    <row r="62" spans="1:9" s="10" customFormat="1" ht="26.25" hidden="1">
      <c r="A62" s="16"/>
      <c r="B62" s="13" t="s">
        <v>25</v>
      </c>
      <c r="C62" s="17" t="s">
        <v>13</v>
      </c>
      <c r="D62" s="14"/>
      <c r="E62" s="14"/>
      <c r="F62" s="14"/>
      <c r="G62" s="14"/>
      <c r="H62" s="14"/>
      <c r="I62" s="18"/>
    </row>
    <row r="63" spans="1:9" s="10" customFormat="1" ht="40.5" customHeight="1">
      <c r="A63" s="16"/>
      <c r="B63" s="13" t="s">
        <v>71</v>
      </c>
      <c r="C63" s="17" t="s">
        <v>116</v>
      </c>
      <c r="D63" s="14">
        <v>100</v>
      </c>
      <c r="E63" s="14">
        <v>100</v>
      </c>
      <c r="F63" s="14">
        <f aca="true" t="shared" si="4" ref="F63:F74">E63/D63*100</f>
        <v>100</v>
      </c>
      <c r="G63" s="14">
        <f aca="true" t="shared" si="5" ref="G63:G74">E63/D63*100</f>
        <v>100</v>
      </c>
      <c r="H63" s="14" t="s">
        <v>28</v>
      </c>
      <c r="I63" s="18" t="s">
        <v>72</v>
      </c>
    </row>
    <row r="64" spans="1:9" s="10" customFormat="1" ht="34.5" customHeight="1">
      <c r="A64" s="16"/>
      <c r="B64" s="13" t="s">
        <v>71</v>
      </c>
      <c r="C64" s="17" t="s">
        <v>13</v>
      </c>
      <c r="D64" s="14">
        <v>100</v>
      </c>
      <c r="E64" s="14">
        <v>100</v>
      </c>
      <c r="F64" s="14">
        <f t="shared" si="4"/>
        <v>100</v>
      </c>
      <c r="G64" s="14">
        <f t="shared" si="5"/>
        <v>100</v>
      </c>
      <c r="H64" s="14" t="s">
        <v>28</v>
      </c>
      <c r="I64" s="18" t="s">
        <v>94</v>
      </c>
    </row>
    <row r="65" spans="1:9" s="10" customFormat="1" ht="39" customHeight="1">
      <c r="A65" s="16"/>
      <c r="B65" s="13" t="s">
        <v>92</v>
      </c>
      <c r="C65" s="17" t="s">
        <v>13</v>
      </c>
      <c r="D65" s="14">
        <v>98.8</v>
      </c>
      <c r="E65" s="14">
        <v>98.8</v>
      </c>
      <c r="F65" s="14">
        <f t="shared" si="4"/>
        <v>100</v>
      </c>
      <c r="G65" s="14">
        <f t="shared" si="5"/>
        <v>100</v>
      </c>
      <c r="H65" s="14" t="s">
        <v>28</v>
      </c>
      <c r="I65" s="18" t="s">
        <v>93</v>
      </c>
    </row>
    <row r="66" spans="1:9" s="10" customFormat="1" ht="44.25" customHeight="1">
      <c r="A66" s="16"/>
      <c r="B66" s="13" t="s">
        <v>69</v>
      </c>
      <c r="C66" s="17" t="s">
        <v>116</v>
      </c>
      <c r="D66" s="14">
        <v>96.3</v>
      </c>
      <c r="E66" s="14">
        <v>96.3</v>
      </c>
      <c r="F66" s="14">
        <f t="shared" si="4"/>
        <v>100</v>
      </c>
      <c r="G66" s="14">
        <f t="shared" si="5"/>
        <v>100</v>
      </c>
      <c r="H66" s="14" t="s">
        <v>28</v>
      </c>
      <c r="I66" s="18" t="s">
        <v>70</v>
      </c>
    </row>
    <row r="67" spans="1:9" s="10" customFormat="1" ht="47.25">
      <c r="A67" s="16"/>
      <c r="B67" s="13" t="s">
        <v>68</v>
      </c>
      <c r="C67" s="17" t="s">
        <v>13</v>
      </c>
      <c r="D67" s="14">
        <v>25.1</v>
      </c>
      <c r="E67" s="14">
        <v>25.1</v>
      </c>
      <c r="F67" s="14">
        <f t="shared" si="4"/>
        <v>100</v>
      </c>
      <c r="G67" s="14">
        <f t="shared" si="5"/>
        <v>100</v>
      </c>
      <c r="H67" s="14" t="s">
        <v>28</v>
      </c>
      <c r="I67" s="18" t="s">
        <v>19</v>
      </c>
    </row>
    <row r="68" spans="1:9" s="10" customFormat="1" ht="47.25">
      <c r="A68" s="16"/>
      <c r="B68" s="13" t="s">
        <v>159</v>
      </c>
      <c r="C68" s="17" t="s">
        <v>13</v>
      </c>
      <c r="D68" s="14">
        <v>20</v>
      </c>
      <c r="E68" s="14">
        <v>20</v>
      </c>
      <c r="F68" s="14">
        <f t="shared" si="4"/>
        <v>100</v>
      </c>
      <c r="G68" s="14">
        <f t="shared" si="5"/>
        <v>100</v>
      </c>
      <c r="H68" s="14" t="s">
        <v>28</v>
      </c>
      <c r="I68" s="18" t="s">
        <v>62</v>
      </c>
    </row>
    <row r="69" spans="1:9" s="10" customFormat="1" ht="31.5">
      <c r="A69" s="16"/>
      <c r="B69" s="13" t="s">
        <v>75</v>
      </c>
      <c r="C69" s="17" t="s">
        <v>51</v>
      </c>
      <c r="D69" s="14">
        <v>98</v>
      </c>
      <c r="E69" s="14">
        <v>58.8</v>
      </c>
      <c r="F69" s="14">
        <f t="shared" si="4"/>
        <v>60</v>
      </c>
      <c r="G69" s="14">
        <f t="shared" si="5"/>
        <v>60</v>
      </c>
      <c r="H69" s="24" t="s">
        <v>121</v>
      </c>
      <c r="I69" s="18" t="s">
        <v>117</v>
      </c>
    </row>
    <row r="70" spans="1:9" s="10" customFormat="1" ht="31.5">
      <c r="A70" s="16"/>
      <c r="B70" s="13" t="s">
        <v>73</v>
      </c>
      <c r="C70" s="17" t="s">
        <v>51</v>
      </c>
      <c r="D70" s="14">
        <v>52.3</v>
      </c>
      <c r="E70" s="14">
        <v>31.4</v>
      </c>
      <c r="F70" s="14">
        <f t="shared" si="4"/>
        <v>60.038240917782026</v>
      </c>
      <c r="G70" s="14">
        <f t="shared" si="5"/>
        <v>60.038240917782026</v>
      </c>
      <c r="H70" s="14" t="s">
        <v>28</v>
      </c>
      <c r="I70" s="18" t="s">
        <v>74</v>
      </c>
    </row>
    <row r="71" spans="1:9" s="10" customFormat="1" ht="31.5">
      <c r="A71" s="16"/>
      <c r="B71" s="13" t="s">
        <v>120</v>
      </c>
      <c r="C71" s="17" t="s">
        <v>51</v>
      </c>
      <c r="D71" s="14">
        <v>43.4</v>
      </c>
      <c r="E71" s="14">
        <v>26</v>
      </c>
      <c r="F71" s="14">
        <f t="shared" si="4"/>
        <v>59.9078341013825</v>
      </c>
      <c r="G71" s="14">
        <f t="shared" si="5"/>
        <v>59.9078341013825</v>
      </c>
      <c r="H71" s="14" t="s">
        <v>18</v>
      </c>
      <c r="I71" s="18" t="s">
        <v>52</v>
      </c>
    </row>
    <row r="72" spans="1:9" s="10" customFormat="1" ht="26.25">
      <c r="A72" s="16"/>
      <c r="B72" s="13" t="s">
        <v>119</v>
      </c>
      <c r="C72" s="17" t="s">
        <v>51</v>
      </c>
      <c r="D72" s="14">
        <v>40.3</v>
      </c>
      <c r="E72" s="14">
        <v>24.2</v>
      </c>
      <c r="F72" s="14">
        <f t="shared" si="4"/>
        <v>60.049627791563275</v>
      </c>
      <c r="G72" s="14">
        <f t="shared" si="5"/>
        <v>60.049627791563275</v>
      </c>
      <c r="H72" s="14" t="s">
        <v>18</v>
      </c>
      <c r="I72" s="18" t="s">
        <v>52</v>
      </c>
    </row>
    <row r="73" spans="1:9" s="10" customFormat="1" ht="34.5" customHeight="1">
      <c r="A73" s="16"/>
      <c r="B73" s="13" t="s">
        <v>109</v>
      </c>
      <c r="C73" s="17" t="s">
        <v>13</v>
      </c>
      <c r="D73" s="14">
        <v>29.1</v>
      </c>
      <c r="E73" s="14">
        <v>29.1</v>
      </c>
      <c r="F73" s="14">
        <f t="shared" si="4"/>
        <v>100</v>
      </c>
      <c r="G73" s="14">
        <f t="shared" si="5"/>
        <v>100</v>
      </c>
      <c r="H73" s="14" t="s">
        <v>111</v>
      </c>
      <c r="I73" s="18" t="s">
        <v>110</v>
      </c>
    </row>
    <row r="74" spans="1:9" s="10" customFormat="1" ht="25.5" customHeight="1">
      <c r="A74" s="16"/>
      <c r="B74" s="19" t="s">
        <v>15</v>
      </c>
      <c r="C74" s="17"/>
      <c r="D74" s="14">
        <f>D60+D61+D63+D64+D65+D66+D67+D68+D69+D70+D71+D72+D73</f>
        <v>793.0999999999999</v>
      </c>
      <c r="E74" s="14">
        <f>E60+E61+E63+E64+E65+E66+E67+E68+E69+E70+E71+E73</f>
        <v>675.3</v>
      </c>
      <c r="F74" s="21">
        <f t="shared" si="4"/>
        <v>85.14689194300846</v>
      </c>
      <c r="G74" s="21">
        <f t="shared" si="5"/>
        <v>85.14689194300846</v>
      </c>
      <c r="H74" s="14"/>
      <c r="I74" s="18"/>
    </row>
    <row r="75" spans="1:9" s="10" customFormat="1" ht="57.75" customHeight="1">
      <c r="A75" s="11" t="s">
        <v>37</v>
      </c>
      <c r="B75" s="12" t="s">
        <v>148</v>
      </c>
      <c r="C75" s="17"/>
      <c r="D75" s="14"/>
      <c r="E75" s="14"/>
      <c r="F75" s="14"/>
      <c r="G75" s="14"/>
      <c r="H75" s="14"/>
      <c r="I75" s="18"/>
    </row>
    <row r="76" spans="1:9" s="10" customFormat="1" ht="54" customHeight="1">
      <c r="A76" s="16"/>
      <c r="B76" s="13" t="s">
        <v>38</v>
      </c>
      <c r="C76" s="17" t="s">
        <v>13</v>
      </c>
      <c r="D76" s="14">
        <v>20</v>
      </c>
      <c r="E76" s="14">
        <v>20</v>
      </c>
      <c r="F76" s="14">
        <f>E76/D76*100</f>
        <v>100</v>
      </c>
      <c r="G76" s="14">
        <f>E76/D76*100</f>
        <v>100</v>
      </c>
      <c r="H76" s="14" t="s">
        <v>18</v>
      </c>
      <c r="I76" s="18" t="s">
        <v>39</v>
      </c>
    </row>
    <row r="77" spans="1:9" s="10" customFormat="1" ht="43.5" customHeight="1">
      <c r="A77" s="11" t="s">
        <v>40</v>
      </c>
      <c r="B77" s="12" t="s">
        <v>160</v>
      </c>
      <c r="C77" s="17"/>
      <c r="D77" s="14"/>
      <c r="E77" s="14"/>
      <c r="F77" s="14"/>
      <c r="G77" s="14"/>
      <c r="H77" s="14"/>
      <c r="I77" s="18"/>
    </row>
    <row r="78" spans="1:9" s="10" customFormat="1" ht="36" customHeight="1">
      <c r="A78" s="11"/>
      <c r="B78" s="13" t="s">
        <v>76</v>
      </c>
      <c r="C78" s="17" t="s">
        <v>13</v>
      </c>
      <c r="D78" s="14">
        <v>6.8</v>
      </c>
      <c r="E78" s="14">
        <v>6.8</v>
      </c>
      <c r="F78" s="14">
        <f>E78/D78*100</f>
        <v>100</v>
      </c>
      <c r="G78" s="14">
        <f aca="true" t="shared" si="6" ref="G78:G97">E78/D78*100</f>
        <v>100</v>
      </c>
      <c r="H78" s="14" t="s">
        <v>31</v>
      </c>
      <c r="I78" s="18" t="s">
        <v>91</v>
      </c>
    </row>
    <row r="79" spans="1:9" s="10" customFormat="1" ht="30" customHeight="1">
      <c r="A79" s="11"/>
      <c r="B79" s="13" t="s">
        <v>76</v>
      </c>
      <c r="C79" s="17" t="s">
        <v>51</v>
      </c>
      <c r="D79" s="14">
        <v>16.7</v>
      </c>
      <c r="E79" s="14">
        <v>16.7</v>
      </c>
      <c r="F79" s="14">
        <f>E79/D79*100</f>
        <v>100</v>
      </c>
      <c r="G79" s="14">
        <f t="shared" si="6"/>
        <v>100</v>
      </c>
      <c r="H79" s="14" t="s">
        <v>31</v>
      </c>
      <c r="I79" s="18" t="s">
        <v>77</v>
      </c>
    </row>
    <row r="80" spans="1:9" s="10" customFormat="1" ht="38.25" customHeight="1">
      <c r="A80" s="11"/>
      <c r="B80" s="13" t="s">
        <v>46</v>
      </c>
      <c r="C80" s="17" t="s">
        <v>13</v>
      </c>
      <c r="D80" s="14">
        <v>41.6</v>
      </c>
      <c r="E80" s="14">
        <v>41.6</v>
      </c>
      <c r="F80" s="14">
        <f>E80/D80*100</f>
        <v>100</v>
      </c>
      <c r="G80" s="14">
        <f t="shared" si="6"/>
        <v>100</v>
      </c>
      <c r="H80" s="14" t="s">
        <v>18</v>
      </c>
      <c r="I80" s="18" t="s">
        <v>47</v>
      </c>
    </row>
    <row r="81" spans="1:9" s="10" customFormat="1" ht="34.5" customHeight="1">
      <c r="A81" s="16"/>
      <c r="B81" s="13" t="s">
        <v>41</v>
      </c>
      <c r="C81" s="17" t="s">
        <v>13</v>
      </c>
      <c r="D81" s="14">
        <v>4.9</v>
      </c>
      <c r="E81" s="14">
        <v>4.9</v>
      </c>
      <c r="F81" s="14">
        <f>E81/D81*100</f>
        <v>100</v>
      </c>
      <c r="G81" s="14">
        <f t="shared" si="6"/>
        <v>100</v>
      </c>
      <c r="H81" s="14" t="s">
        <v>18</v>
      </c>
      <c r="I81" s="18" t="s">
        <v>42</v>
      </c>
    </row>
    <row r="82" spans="1:9" s="10" customFormat="1" ht="15.75">
      <c r="A82" s="16"/>
      <c r="B82" s="19" t="s">
        <v>15</v>
      </c>
      <c r="C82" s="17"/>
      <c r="D82" s="14">
        <f>D78+D79+D80+D81</f>
        <v>70</v>
      </c>
      <c r="E82" s="14">
        <f>E78+E79+E80+E81</f>
        <v>70</v>
      </c>
      <c r="F82" s="14">
        <f>E82/D82*100</f>
        <v>100</v>
      </c>
      <c r="G82" s="14">
        <f t="shared" si="6"/>
        <v>100</v>
      </c>
      <c r="H82" s="14"/>
      <c r="I82" s="18"/>
    </row>
    <row r="83" spans="1:9" s="10" customFormat="1" ht="15.75">
      <c r="A83" s="16"/>
      <c r="B83" s="12" t="s">
        <v>149</v>
      </c>
      <c r="C83" s="17"/>
      <c r="D83" s="14">
        <f>D15+D35+D44+D49+D58+D74+D76+D82</f>
        <v>3102.5</v>
      </c>
      <c r="E83" s="14">
        <f>E15+E35+E44+E49+E58+E74+E76+E82</f>
        <v>2984.3</v>
      </c>
      <c r="F83" s="14">
        <f aca="true" t="shared" si="7" ref="F83:F97">E83/D83*100</f>
        <v>96.19016921837229</v>
      </c>
      <c r="G83" s="14">
        <f t="shared" si="6"/>
        <v>96.19016921837229</v>
      </c>
      <c r="H83" s="14"/>
      <c r="I83" s="18"/>
    </row>
    <row r="84" spans="1:9" s="10" customFormat="1" ht="15.75">
      <c r="A84" s="16"/>
      <c r="B84" s="12" t="s">
        <v>150</v>
      </c>
      <c r="C84" s="17"/>
      <c r="D84" s="14"/>
      <c r="E84" s="14"/>
      <c r="F84" s="14"/>
      <c r="G84" s="14"/>
      <c r="H84" s="14"/>
      <c r="I84" s="18"/>
    </row>
    <row r="85" spans="1:9" s="10" customFormat="1" ht="47.25">
      <c r="A85" s="16"/>
      <c r="B85" s="13" t="s">
        <v>125</v>
      </c>
      <c r="C85" s="17" t="s">
        <v>13</v>
      </c>
      <c r="D85" s="14">
        <v>1.6</v>
      </c>
      <c r="E85" s="14">
        <v>1.6</v>
      </c>
      <c r="F85" s="14">
        <f t="shared" si="7"/>
        <v>100</v>
      </c>
      <c r="G85" s="14">
        <f t="shared" si="6"/>
        <v>100</v>
      </c>
      <c r="H85" s="25" t="s">
        <v>28</v>
      </c>
      <c r="I85" s="18" t="s">
        <v>128</v>
      </c>
    </row>
    <row r="86" spans="1:9" s="10" customFormat="1" ht="37.5" customHeight="1">
      <c r="A86" s="16"/>
      <c r="B86" s="13" t="s">
        <v>124</v>
      </c>
      <c r="C86" s="17" t="s">
        <v>13</v>
      </c>
      <c r="D86" s="14">
        <v>83.2</v>
      </c>
      <c r="E86" s="14">
        <v>83.2</v>
      </c>
      <c r="F86" s="14">
        <f t="shared" si="7"/>
        <v>100</v>
      </c>
      <c r="G86" s="14">
        <f t="shared" si="6"/>
        <v>100</v>
      </c>
      <c r="H86" s="14" t="s">
        <v>59</v>
      </c>
      <c r="I86" s="18" t="s">
        <v>122</v>
      </c>
    </row>
    <row r="87" spans="1:9" s="10" customFormat="1" ht="38.25">
      <c r="A87" s="16"/>
      <c r="B87" s="13" t="s">
        <v>124</v>
      </c>
      <c r="C87" s="17" t="s">
        <v>13</v>
      </c>
      <c r="D87" s="14">
        <v>96</v>
      </c>
      <c r="E87" s="14">
        <v>96</v>
      </c>
      <c r="F87" s="14">
        <f aca="true" t="shared" si="8" ref="F87:F93">E87/D87*100</f>
        <v>100</v>
      </c>
      <c r="G87" s="14">
        <f aca="true" t="shared" si="9" ref="G87:G93">E87/D87*100</f>
        <v>100</v>
      </c>
      <c r="H87" s="14" t="s">
        <v>59</v>
      </c>
      <c r="I87" s="18" t="s">
        <v>123</v>
      </c>
    </row>
    <row r="88" spans="1:9" s="10" customFormat="1" ht="47.25">
      <c r="A88" s="16"/>
      <c r="B88" s="13" t="s">
        <v>126</v>
      </c>
      <c r="C88" s="17" t="s">
        <v>13</v>
      </c>
      <c r="D88" s="14">
        <v>1.2</v>
      </c>
      <c r="E88" s="14">
        <v>1.2</v>
      </c>
      <c r="F88" s="14">
        <f t="shared" si="8"/>
        <v>100</v>
      </c>
      <c r="G88" s="14">
        <f t="shared" si="9"/>
        <v>100</v>
      </c>
      <c r="H88" s="25" t="s">
        <v>18</v>
      </c>
      <c r="I88" s="18" t="s">
        <v>127</v>
      </c>
    </row>
    <row r="89" spans="1:9" s="10" customFormat="1" ht="26.25">
      <c r="A89" s="16"/>
      <c r="B89" s="13" t="s">
        <v>129</v>
      </c>
      <c r="C89" s="17" t="s">
        <v>13</v>
      </c>
      <c r="D89" s="14">
        <v>4.2</v>
      </c>
      <c r="E89" s="14">
        <v>4.2</v>
      </c>
      <c r="F89" s="14">
        <f t="shared" si="8"/>
        <v>100</v>
      </c>
      <c r="G89" s="14">
        <f t="shared" si="9"/>
        <v>100</v>
      </c>
      <c r="H89" s="25" t="s">
        <v>31</v>
      </c>
      <c r="I89" s="18" t="s">
        <v>138</v>
      </c>
    </row>
    <row r="90" spans="1:9" s="10" customFormat="1" ht="26.25">
      <c r="A90" s="16"/>
      <c r="B90" s="13" t="s">
        <v>130</v>
      </c>
      <c r="C90" s="17" t="s">
        <v>13</v>
      </c>
      <c r="D90" s="14">
        <v>9.6</v>
      </c>
      <c r="E90" s="14">
        <v>9.6</v>
      </c>
      <c r="F90" s="14">
        <f t="shared" si="8"/>
        <v>100</v>
      </c>
      <c r="G90" s="14">
        <f t="shared" si="9"/>
        <v>100</v>
      </c>
      <c r="H90" s="25" t="s">
        <v>134</v>
      </c>
      <c r="I90" s="18" t="s">
        <v>133</v>
      </c>
    </row>
    <row r="91" spans="1:9" s="10" customFormat="1" ht="38.25" customHeight="1">
      <c r="A91" s="16"/>
      <c r="B91" s="13" t="s">
        <v>131</v>
      </c>
      <c r="C91" s="17" t="s">
        <v>13</v>
      </c>
      <c r="D91" s="14">
        <v>3</v>
      </c>
      <c r="E91" s="14">
        <v>3</v>
      </c>
      <c r="F91" s="14">
        <f t="shared" si="8"/>
        <v>100</v>
      </c>
      <c r="G91" s="14">
        <f t="shared" si="9"/>
        <v>100</v>
      </c>
      <c r="H91" s="25" t="s">
        <v>28</v>
      </c>
      <c r="I91" s="18" t="s">
        <v>132</v>
      </c>
    </row>
    <row r="92" spans="1:9" s="10" customFormat="1" ht="47.25">
      <c r="A92" s="16"/>
      <c r="B92" s="13" t="s">
        <v>135</v>
      </c>
      <c r="C92" s="17" t="s">
        <v>13</v>
      </c>
      <c r="D92" s="14">
        <v>1</v>
      </c>
      <c r="E92" s="14">
        <v>1</v>
      </c>
      <c r="F92" s="14">
        <f t="shared" si="8"/>
        <v>100</v>
      </c>
      <c r="G92" s="14">
        <f t="shared" si="9"/>
        <v>100</v>
      </c>
      <c r="H92" s="25" t="s">
        <v>28</v>
      </c>
      <c r="I92" s="18" t="s">
        <v>136</v>
      </c>
    </row>
    <row r="93" spans="1:9" s="10" customFormat="1" ht="51">
      <c r="A93" s="16"/>
      <c r="B93" s="13" t="s">
        <v>137</v>
      </c>
      <c r="C93" s="17" t="s">
        <v>13</v>
      </c>
      <c r="D93" s="14">
        <v>40</v>
      </c>
      <c r="E93" s="14">
        <v>40</v>
      </c>
      <c r="F93" s="14">
        <f t="shared" si="8"/>
        <v>100</v>
      </c>
      <c r="G93" s="14">
        <f t="shared" si="9"/>
        <v>100</v>
      </c>
      <c r="H93" s="14" t="s">
        <v>18</v>
      </c>
      <c r="I93" s="18" t="s">
        <v>39</v>
      </c>
    </row>
    <row r="94" spans="1:9" s="10" customFormat="1" ht="37.5" customHeight="1">
      <c r="A94" s="16"/>
      <c r="B94" s="13" t="s">
        <v>139</v>
      </c>
      <c r="C94" s="17"/>
      <c r="D94" s="14">
        <v>8</v>
      </c>
      <c r="E94" s="14">
        <v>8</v>
      </c>
      <c r="F94" s="14">
        <f t="shared" si="7"/>
        <v>100</v>
      </c>
      <c r="G94" s="14">
        <f t="shared" si="6"/>
        <v>100</v>
      </c>
      <c r="H94" s="14" t="s">
        <v>134</v>
      </c>
      <c r="I94" s="18" t="s">
        <v>140</v>
      </c>
    </row>
    <row r="95" spans="1:9" s="10" customFormat="1" ht="15.75">
      <c r="A95" s="16"/>
      <c r="B95" s="19" t="s">
        <v>15</v>
      </c>
      <c r="C95" s="17"/>
      <c r="D95" s="14">
        <f>D85+D86+D87+D88+D89+D90+D91+D92+D93+D94</f>
        <v>247.79999999999998</v>
      </c>
      <c r="E95" s="14">
        <f>E85+E86+E87+E88+E89+E90+E91+E92+E93+E94</f>
        <v>247.79999999999998</v>
      </c>
      <c r="F95" s="14">
        <f t="shared" si="7"/>
        <v>100</v>
      </c>
      <c r="G95" s="14">
        <f t="shared" si="6"/>
        <v>100</v>
      </c>
      <c r="H95" s="14"/>
      <c r="I95" s="18"/>
    </row>
    <row r="96" spans="1:9" s="10" customFormat="1" ht="15.75">
      <c r="A96" s="16"/>
      <c r="B96" s="12" t="s">
        <v>156</v>
      </c>
      <c r="C96" s="17"/>
      <c r="D96" s="14">
        <f>D95</f>
        <v>247.79999999999998</v>
      </c>
      <c r="E96" s="14">
        <f>E95</f>
        <v>247.79999999999998</v>
      </c>
      <c r="F96" s="14">
        <f t="shared" si="7"/>
        <v>100</v>
      </c>
      <c r="G96" s="14">
        <f t="shared" si="6"/>
        <v>100</v>
      </c>
      <c r="H96" s="14"/>
      <c r="I96" s="18"/>
    </row>
    <row r="97" spans="1:9" s="10" customFormat="1" ht="15.75">
      <c r="A97" s="16"/>
      <c r="B97" s="12" t="s">
        <v>155</v>
      </c>
      <c r="C97" s="17"/>
      <c r="D97" s="14">
        <f>D83+D96</f>
        <v>3350.3</v>
      </c>
      <c r="E97" s="14">
        <f>E83+E96</f>
        <v>3232.1000000000004</v>
      </c>
      <c r="F97" s="14">
        <f t="shared" si="7"/>
        <v>96.4719577351282</v>
      </c>
      <c r="G97" s="14">
        <f t="shared" si="6"/>
        <v>96.4719577351282</v>
      </c>
      <c r="H97" s="14"/>
      <c r="I97" s="18"/>
    </row>
    <row r="98" spans="4:9" s="10" customFormat="1" ht="15.75">
      <c r="D98" s="26"/>
      <c r="E98" s="26"/>
      <c r="F98" s="26"/>
      <c r="G98" s="26"/>
      <c r="H98" s="27"/>
      <c r="I98" s="28"/>
    </row>
    <row r="99" spans="4:9" s="10" customFormat="1" ht="15.75">
      <c r="D99" s="26"/>
      <c r="E99" s="26"/>
      <c r="F99" s="26"/>
      <c r="G99" s="26"/>
      <c r="H99" s="27"/>
      <c r="I99" s="28"/>
    </row>
    <row r="100" spans="4:9" s="10" customFormat="1" ht="15.75">
      <c r="D100" s="26"/>
      <c r="E100" s="26"/>
      <c r="F100" s="26"/>
      <c r="G100" s="26"/>
      <c r="H100" s="27"/>
      <c r="I100" s="28"/>
    </row>
    <row r="101" spans="4:9" s="10" customFormat="1" ht="15.75">
      <c r="D101" s="26"/>
      <c r="E101" s="26"/>
      <c r="F101" s="26"/>
      <c r="G101" s="26"/>
      <c r="H101" s="27"/>
      <c r="I101" s="28"/>
    </row>
    <row r="102" spans="4:9" s="10" customFormat="1" ht="15.75">
      <c r="D102" s="26"/>
      <c r="E102" s="26"/>
      <c r="F102" s="26"/>
      <c r="G102" s="26"/>
      <c r="H102" s="27"/>
      <c r="I102" s="28"/>
    </row>
    <row r="103" spans="4:9" s="10" customFormat="1" ht="15.75">
      <c r="D103" s="26"/>
      <c r="E103" s="26"/>
      <c r="F103" s="26"/>
      <c r="G103" s="26"/>
      <c r="H103" s="27"/>
      <c r="I103" s="28"/>
    </row>
    <row r="104" spans="4:9" s="10" customFormat="1" ht="15.75">
      <c r="D104" s="26"/>
      <c r="E104" s="26"/>
      <c r="F104" s="26"/>
      <c r="G104" s="26"/>
      <c r="H104" s="27"/>
      <c r="I104" s="28"/>
    </row>
    <row r="105" spans="4:9" s="10" customFormat="1" ht="15.75">
      <c r="D105" s="26"/>
      <c r="E105" s="26"/>
      <c r="F105" s="26"/>
      <c r="G105" s="26"/>
      <c r="H105" s="27"/>
      <c r="I105" s="28"/>
    </row>
    <row r="106" spans="1:9" s="29" customFormat="1" ht="18.75">
      <c r="A106" s="10"/>
      <c r="B106" s="10"/>
      <c r="C106" s="10"/>
      <c r="D106" s="26"/>
      <c r="E106" s="26"/>
      <c r="F106" s="26"/>
      <c r="G106" s="26"/>
      <c r="H106" s="27"/>
      <c r="I106" s="28"/>
    </row>
    <row r="107" spans="1:9" s="29" customFormat="1" ht="18.75">
      <c r="A107" s="10"/>
      <c r="B107" s="10"/>
      <c r="C107" s="10"/>
      <c r="D107" s="26"/>
      <c r="E107" s="26"/>
      <c r="F107" s="26"/>
      <c r="G107" s="26"/>
      <c r="H107" s="27"/>
      <c r="I107" s="28"/>
    </row>
    <row r="108" spans="1:9" s="29" customFormat="1" ht="18.75">
      <c r="A108" s="10"/>
      <c r="B108" s="10"/>
      <c r="C108" s="10"/>
      <c r="D108" s="26"/>
      <c r="E108" s="26"/>
      <c r="F108" s="26"/>
      <c r="G108" s="26"/>
      <c r="H108" s="27"/>
      <c r="I108" s="28"/>
    </row>
    <row r="109" spans="1:9" s="29" customFormat="1" ht="18.75">
      <c r="A109" s="10"/>
      <c r="B109" s="10"/>
      <c r="C109" s="10"/>
      <c r="D109" s="26"/>
      <c r="E109" s="26"/>
      <c r="F109" s="26"/>
      <c r="G109" s="26"/>
      <c r="H109" s="27"/>
      <c r="I109" s="28"/>
    </row>
    <row r="110" spans="1:9" s="29" customFormat="1" ht="18.75">
      <c r="A110" s="10"/>
      <c r="B110" s="10"/>
      <c r="C110" s="10"/>
      <c r="D110" s="26"/>
      <c r="E110" s="26"/>
      <c r="F110" s="26"/>
      <c r="G110" s="26"/>
      <c r="H110" s="27"/>
      <c r="I110" s="28"/>
    </row>
    <row r="111" spans="1:9" s="29" customFormat="1" ht="18.75">
      <c r="A111" s="10"/>
      <c r="B111" s="10"/>
      <c r="C111" s="10"/>
      <c r="D111" s="26"/>
      <c r="E111" s="26"/>
      <c r="F111" s="26"/>
      <c r="G111" s="26"/>
      <c r="H111" s="27"/>
      <c r="I111" s="28"/>
    </row>
    <row r="112" spans="1:9" s="29" customFormat="1" ht="18.75">
      <c r="A112" s="10"/>
      <c r="B112" s="10"/>
      <c r="C112" s="10"/>
      <c r="D112" s="26"/>
      <c r="E112" s="26"/>
      <c r="F112" s="26"/>
      <c r="G112" s="26"/>
      <c r="H112" s="27"/>
      <c r="I112" s="28"/>
    </row>
    <row r="113" spans="1:9" s="29" customFormat="1" ht="18.75">
      <c r="A113" s="10"/>
      <c r="B113" s="10"/>
      <c r="C113" s="10"/>
      <c r="D113" s="26"/>
      <c r="E113" s="26"/>
      <c r="F113" s="26"/>
      <c r="G113" s="26"/>
      <c r="H113" s="27"/>
      <c r="I113" s="28"/>
    </row>
    <row r="114" spans="1:9" s="29" customFormat="1" ht="18.75">
      <c r="A114" s="10"/>
      <c r="B114" s="10"/>
      <c r="C114" s="10"/>
      <c r="D114" s="26"/>
      <c r="E114" s="26"/>
      <c r="F114" s="26"/>
      <c r="G114" s="26"/>
      <c r="H114" s="27"/>
      <c r="I114" s="28"/>
    </row>
    <row r="115" spans="1:9" s="29" customFormat="1" ht="18.75">
      <c r="A115" s="10"/>
      <c r="B115" s="10"/>
      <c r="C115" s="10"/>
      <c r="D115" s="26"/>
      <c r="E115" s="26"/>
      <c r="F115" s="26"/>
      <c r="G115" s="26"/>
      <c r="H115" s="27"/>
      <c r="I115" s="28"/>
    </row>
    <row r="116" spans="1:9" s="29" customFormat="1" ht="18.75">
      <c r="A116" s="10"/>
      <c r="B116" s="10"/>
      <c r="C116" s="10"/>
      <c r="D116" s="26"/>
      <c r="E116" s="26"/>
      <c r="F116" s="26"/>
      <c r="G116" s="26"/>
      <c r="H116" s="27"/>
      <c r="I116" s="28"/>
    </row>
    <row r="117" spans="1:9" s="29" customFormat="1" ht="18.75">
      <c r="A117" s="10"/>
      <c r="B117" s="10"/>
      <c r="C117" s="10"/>
      <c r="D117" s="26"/>
      <c r="E117" s="26"/>
      <c r="F117" s="26"/>
      <c r="G117" s="26"/>
      <c r="H117" s="27"/>
      <c r="I117" s="28"/>
    </row>
    <row r="118" spans="1:9" s="29" customFormat="1" ht="18.75">
      <c r="A118" s="10"/>
      <c r="B118" s="10"/>
      <c r="C118" s="10"/>
      <c r="D118" s="26"/>
      <c r="E118" s="26"/>
      <c r="F118" s="26"/>
      <c r="G118" s="26"/>
      <c r="H118" s="27"/>
      <c r="I118" s="28"/>
    </row>
    <row r="119" spans="1:9" s="29" customFormat="1" ht="18.75">
      <c r="A119" s="10"/>
      <c r="B119" s="10"/>
      <c r="C119" s="10"/>
      <c r="D119" s="26"/>
      <c r="E119" s="26"/>
      <c r="F119" s="26"/>
      <c r="G119" s="26"/>
      <c r="H119" s="27"/>
      <c r="I119" s="28"/>
    </row>
    <row r="120" spans="1:9" s="29" customFormat="1" ht="18.75">
      <c r="A120" s="10"/>
      <c r="B120" s="10"/>
      <c r="C120" s="10"/>
      <c r="D120" s="26"/>
      <c r="E120" s="26"/>
      <c r="F120" s="26"/>
      <c r="G120" s="26"/>
      <c r="H120" s="27"/>
      <c r="I120" s="28"/>
    </row>
    <row r="121" spans="1:9" s="29" customFormat="1" ht="18.75">
      <c r="A121" s="10"/>
      <c r="B121" s="10"/>
      <c r="C121" s="10"/>
      <c r="D121" s="26"/>
      <c r="E121" s="26"/>
      <c r="F121" s="26"/>
      <c r="G121" s="26"/>
      <c r="H121" s="27"/>
      <c r="I121" s="28"/>
    </row>
    <row r="122" spans="1:9" s="29" customFormat="1" ht="18.75">
      <c r="A122" s="10"/>
      <c r="B122" s="10"/>
      <c r="C122" s="10"/>
      <c r="D122" s="26"/>
      <c r="E122" s="26"/>
      <c r="F122" s="26"/>
      <c r="G122" s="26"/>
      <c r="H122" s="27"/>
      <c r="I122" s="28"/>
    </row>
    <row r="123" spans="1:9" s="29" customFormat="1" ht="18.75">
      <c r="A123" s="10"/>
      <c r="B123" s="10"/>
      <c r="C123" s="10"/>
      <c r="D123" s="26"/>
      <c r="E123" s="26"/>
      <c r="F123" s="26"/>
      <c r="G123" s="26"/>
      <c r="H123" s="27"/>
      <c r="I123" s="28"/>
    </row>
    <row r="124" spans="1:9" s="29" customFormat="1" ht="18.75">
      <c r="A124" s="10"/>
      <c r="B124" s="10"/>
      <c r="C124" s="10"/>
      <c r="D124" s="26"/>
      <c r="E124" s="26"/>
      <c r="F124" s="26"/>
      <c r="G124" s="26"/>
      <c r="H124" s="27"/>
      <c r="I124" s="28"/>
    </row>
    <row r="125" spans="1:9" s="29" customFormat="1" ht="18.75">
      <c r="A125" s="10"/>
      <c r="B125" s="10"/>
      <c r="C125" s="10"/>
      <c r="D125" s="26"/>
      <c r="E125" s="26"/>
      <c r="F125" s="26"/>
      <c r="G125" s="26"/>
      <c r="H125" s="27"/>
      <c r="I125" s="28"/>
    </row>
    <row r="126" spans="1:9" s="29" customFormat="1" ht="18.75">
      <c r="A126" s="10"/>
      <c r="B126" s="10"/>
      <c r="C126" s="10"/>
      <c r="D126" s="26"/>
      <c r="E126" s="26"/>
      <c r="F126" s="26"/>
      <c r="G126" s="26"/>
      <c r="H126" s="27"/>
      <c r="I126" s="28"/>
    </row>
    <row r="127" spans="1:9" s="29" customFormat="1" ht="18.75">
      <c r="A127" s="10"/>
      <c r="B127" s="10"/>
      <c r="C127" s="10"/>
      <c r="D127" s="26"/>
      <c r="E127" s="26"/>
      <c r="F127" s="26"/>
      <c r="G127" s="26"/>
      <c r="H127" s="27"/>
      <c r="I127" s="28"/>
    </row>
    <row r="128" spans="1:9" s="29" customFormat="1" ht="18.75">
      <c r="A128" s="10"/>
      <c r="B128" s="10"/>
      <c r="C128" s="10"/>
      <c r="D128" s="26"/>
      <c r="E128" s="26"/>
      <c r="F128" s="26"/>
      <c r="G128" s="26"/>
      <c r="H128" s="27"/>
      <c r="I128" s="28"/>
    </row>
    <row r="129" spans="1:9" s="29" customFormat="1" ht="18.75">
      <c r="A129" s="10"/>
      <c r="B129" s="10"/>
      <c r="C129" s="10"/>
      <c r="D129" s="26"/>
      <c r="E129" s="26"/>
      <c r="F129" s="26"/>
      <c r="G129" s="26"/>
      <c r="H129" s="27"/>
      <c r="I129" s="28"/>
    </row>
    <row r="130" spans="1:9" s="29" customFormat="1" ht="18.75">
      <c r="A130" s="10"/>
      <c r="B130" s="10"/>
      <c r="C130" s="10"/>
      <c r="D130" s="26"/>
      <c r="E130" s="26"/>
      <c r="F130" s="26"/>
      <c r="G130" s="26"/>
      <c r="H130" s="27"/>
      <c r="I130" s="28"/>
    </row>
    <row r="131" spans="1:9" s="29" customFormat="1" ht="18.75">
      <c r="A131" s="10"/>
      <c r="B131" s="10"/>
      <c r="C131" s="10"/>
      <c r="D131" s="26"/>
      <c r="E131" s="26"/>
      <c r="F131" s="26"/>
      <c r="G131" s="26"/>
      <c r="H131" s="27"/>
      <c r="I131" s="28"/>
    </row>
    <row r="132" spans="1:9" s="29" customFormat="1" ht="18.75">
      <c r="A132" s="10"/>
      <c r="B132" s="10"/>
      <c r="C132" s="10"/>
      <c r="D132" s="26"/>
      <c r="E132" s="26"/>
      <c r="F132" s="26"/>
      <c r="G132" s="26"/>
      <c r="H132" s="27"/>
      <c r="I132" s="28"/>
    </row>
    <row r="133" spans="1:9" s="29" customFormat="1" ht="18.75">
      <c r="A133" s="10"/>
      <c r="B133" s="10"/>
      <c r="C133" s="10"/>
      <c r="D133" s="26"/>
      <c r="E133" s="26"/>
      <c r="F133" s="26"/>
      <c r="G133" s="26"/>
      <c r="H133" s="27"/>
      <c r="I133" s="28"/>
    </row>
    <row r="134" spans="1:9" s="29" customFormat="1" ht="18.75">
      <c r="A134" s="10"/>
      <c r="B134" s="10"/>
      <c r="C134" s="10"/>
      <c r="D134" s="26"/>
      <c r="E134" s="26"/>
      <c r="F134" s="26"/>
      <c r="G134" s="26"/>
      <c r="H134" s="27"/>
      <c r="I134" s="28"/>
    </row>
    <row r="135" spans="1:9" s="29" customFormat="1" ht="18.75">
      <c r="A135" s="10"/>
      <c r="B135" s="10"/>
      <c r="C135" s="10"/>
      <c r="D135" s="26"/>
      <c r="E135" s="26"/>
      <c r="F135" s="26"/>
      <c r="G135" s="26"/>
      <c r="H135" s="27"/>
      <c r="I135" s="28"/>
    </row>
    <row r="136" spans="1:9" s="29" customFormat="1" ht="18.75">
      <c r="A136" s="10"/>
      <c r="B136" s="10"/>
      <c r="C136" s="10"/>
      <c r="D136" s="26"/>
      <c r="E136" s="26"/>
      <c r="F136" s="26"/>
      <c r="G136" s="26"/>
      <c r="H136" s="27"/>
      <c r="I136" s="28"/>
    </row>
    <row r="137" spans="1:9" s="29" customFormat="1" ht="18.75">
      <c r="A137" s="10"/>
      <c r="B137" s="10"/>
      <c r="C137" s="10"/>
      <c r="D137" s="26"/>
      <c r="E137" s="26"/>
      <c r="F137" s="26"/>
      <c r="G137" s="26"/>
      <c r="H137" s="27"/>
      <c r="I137" s="28"/>
    </row>
    <row r="138" spans="1:9" s="29" customFormat="1" ht="18.75">
      <c r="A138" s="10"/>
      <c r="B138" s="10"/>
      <c r="C138" s="10"/>
      <c r="D138" s="26"/>
      <c r="E138" s="26"/>
      <c r="F138" s="26"/>
      <c r="G138" s="26"/>
      <c r="H138" s="27"/>
      <c r="I138" s="28"/>
    </row>
    <row r="139" spans="1:9" s="29" customFormat="1" ht="18.75">
      <c r="A139" s="10"/>
      <c r="B139" s="10"/>
      <c r="C139" s="10"/>
      <c r="D139" s="26"/>
      <c r="E139" s="26"/>
      <c r="F139" s="26"/>
      <c r="G139" s="26"/>
      <c r="H139" s="27"/>
      <c r="I139" s="28"/>
    </row>
    <row r="140" spans="1:9" s="29" customFormat="1" ht="18.75">
      <c r="A140" s="10"/>
      <c r="B140" s="10"/>
      <c r="C140" s="10"/>
      <c r="D140" s="26"/>
      <c r="E140" s="26"/>
      <c r="F140" s="26"/>
      <c r="G140" s="26"/>
      <c r="H140" s="27"/>
      <c r="I140" s="28"/>
    </row>
    <row r="141" spans="1:9" s="29" customFormat="1" ht="18.75">
      <c r="A141" s="10"/>
      <c r="B141" s="10"/>
      <c r="C141" s="10"/>
      <c r="D141" s="26"/>
      <c r="E141" s="26"/>
      <c r="F141" s="26"/>
      <c r="G141" s="26"/>
      <c r="H141" s="27"/>
      <c r="I141" s="28"/>
    </row>
    <row r="142" spans="1:9" s="29" customFormat="1" ht="18.75">
      <c r="A142" s="10"/>
      <c r="B142" s="10"/>
      <c r="C142" s="10"/>
      <c r="D142" s="26"/>
      <c r="E142" s="26"/>
      <c r="F142" s="26"/>
      <c r="G142" s="26"/>
      <c r="H142" s="27"/>
      <c r="I142" s="28"/>
    </row>
    <row r="143" spans="1:9" s="29" customFormat="1" ht="18.75">
      <c r="A143" s="10"/>
      <c r="B143" s="10"/>
      <c r="C143" s="10"/>
      <c r="D143" s="26"/>
      <c r="E143" s="26"/>
      <c r="F143" s="26"/>
      <c r="G143" s="26"/>
      <c r="H143" s="27"/>
      <c r="I143" s="28"/>
    </row>
    <row r="144" spans="1:9" s="29" customFormat="1" ht="18.75">
      <c r="A144" s="10"/>
      <c r="B144" s="10"/>
      <c r="C144" s="10"/>
      <c r="D144" s="26"/>
      <c r="E144" s="26"/>
      <c r="F144" s="26"/>
      <c r="G144" s="26"/>
      <c r="H144" s="27"/>
      <c r="I144" s="28"/>
    </row>
    <row r="145" spans="1:9" s="29" customFormat="1" ht="18.75">
      <c r="A145" s="10"/>
      <c r="B145" s="10"/>
      <c r="C145" s="10"/>
      <c r="D145" s="26"/>
      <c r="E145" s="26"/>
      <c r="F145" s="26"/>
      <c r="G145" s="26"/>
      <c r="H145" s="27"/>
      <c r="I145" s="28"/>
    </row>
    <row r="146" spans="1:9" s="29" customFormat="1" ht="18.75">
      <c r="A146" s="10"/>
      <c r="B146" s="10"/>
      <c r="C146" s="10"/>
      <c r="D146" s="26"/>
      <c r="E146" s="26"/>
      <c r="F146" s="26"/>
      <c r="G146" s="26"/>
      <c r="H146" s="27"/>
      <c r="I146" s="28"/>
    </row>
    <row r="147" spans="1:9" s="29" customFormat="1" ht="18.75">
      <c r="A147" s="10"/>
      <c r="B147" s="10"/>
      <c r="C147" s="10"/>
      <c r="D147" s="26"/>
      <c r="E147" s="26"/>
      <c r="F147" s="26"/>
      <c r="G147" s="26"/>
      <c r="H147" s="27"/>
      <c r="I147" s="28"/>
    </row>
    <row r="148" spans="1:9" s="29" customFormat="1" ht="18.75">
      <c r="A148" s="10"/>
      <c r="B148" s="10"/>
      <c r="C148" s="10"/>
      <c r="D148" s="26"/>
      <c r="E148" s="26"/>
      <c r="F148" s="26"/>
      <c r="G148" s="26"/>
      <c r="H148" s="27"/>
      <c r="I148" s="28"/>
    </row>
    <row r="149" spans="1:9" s="29" customFormat="1" ht="18.75">
      <c r="A149" s="10"/>
      <c r="B149" s="10"/>
      <c r="C149" s="10"/>
      <c r="D149" s="26"/>
      <c r="E149" s="26"/>
      <c r="F149" s="26"/>
      <c r="G149" s="26"/>
      <c r="H149" s="27"/>
      <c r="I149" s="28"/>
    </row>
    <row r="150" spans="1:9" s="29" customFormat="1" ht="18.75">
      <c r="A150" s="10"/>
      <c r="B150" s="10"/>
      <c r="C150" s="10"/>
      <c r="D150" s="26"/>
      <c r="E150" s="26"/>
      <c r="F150" s="26"/>
      <c r="G150" s="26"/>
      <c r="H150" s="27"/>
      <c r="I150" s="28"/>
    </row>
    <row r="151" spans="1:9" s="29" customFormat="1" ht="18.75">
      <c r="A151" s="10"/>
      <c r="B151" s="10"/>
      <c r="C151" s="10"/>
      <c r="D151" s="26"/>
      <c r="E151" s="26"/>
      <c r="F151" s="26"/>
      <c r="G151" s="26"/>
      <c r="H151" s="27"/>
      <c r="I151" s="28"/>
    </row>
    <row r="152" spans="1:9" s="29" customFormat="1" ht="18.75">
      <c r="A152" s="10"/>
      <c r="B152" s="10"/>
      <c r="C152" s="10"/>
      <c r="D152" s="26"/>
      <c r="E152" s="26"/>
      <c r="F152" s="26"/>
      <c r="G152" s="26"/>
      <c r="H152" s="27"/>
      <c r="I152" s="28"/>
    </row>
    <row r="153" spans="1:9" s="29" customFormat="1" ht="18.75">
      <c r="A153" s="10"/>
      <c r="B153" s="10"/>
      <c r="C153" s="10"/>
      <c r="D153" s="26"/>
      <c r="E153" s="26"/>
      <c r="F153" s="26"/>
      <c r="G153" s="26"/>
      <c r="H153" s="27"/>
      <c r="I153" s="28"/>
    </row>
    <row r="154" spans="1:9" s="29" customFormat="1" ht="18.75">
      <c r="A154" s="10"/>
      <c r="B154" s="10"/>
      <c r="C154" s="10"/>
      <c r="D154" s="26"/>
      <c r="E154" s="26"/>
      <c r="F154" s="26"/>
      <c r="G154" s="26"/>
      <c r="H154" s="27"/>
      <c r="I154" s="28"/>
    </row>
  </sheetData>
  <sheetProtection/>
  <mergeCells count="11">
    <mergeCell ref="A28:A29"/>
    <mergeCell ref="A26:A27"/>
    <mergeCell ref="A30:A31"/>
    <mergeCell ref="A6:I6"/>
    <mergeCell ref="H8:I8"/>
    <mergeCell ref="I28:I29"/>
    <mergeCell ref="I30:I31"/>
    <mergeCell ref="I26:I27"/>
    <mergeCell ref="B26:B27"/>
    <mergeCell ref="B28:B29"/>
    <mergeCell ref="B30:B31"/>
  </mergeCells>
  <printOptions/>
  <pageMargins left="0.54" right="0.3" top="0.72" bottom="0.68" header="0.5" footer="0.5"/>
  <pageSetup fitToHeight="7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kovilkin</cp:lastModifiedBy>
  <cp:lastPrinted>2013-02-27T10:53:53Z</cp:lastPrinted>
  <dcterms:created xsi:type="dcterms:W3CDTF">1996-10-08T23:32:33Z</dcterms:created>
  <dcterms:modified xsi:type="dcterms:W3CDTF">2013-02-27T14:08:17Z</dcterms:modified>
  <cp:category/>
  <cp:version/>
  <cp:contentType/>
  <cp:contentStatus/>
</cp:coreProperties>
</file>